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男子\"/>
    </mc:Choice>
  </mc:AlternateContent>
  <xr:revisionPtr revIDLastSave="0" documentId="13_ncr:1_{EBE00AB7-8977-4850-826E-D6639A7029DC}" xr6:coauthVersionLast="47" xr6:coauthVersionMax="47" xr10:uidLastSave="{00000000-0000-0000-0000-000000000000}"/>
  <bookViews>
    <workbookView xWindow="16289" yWindow="3652" windowWidth="22579" windowHeight="18190" xr2:uid="{0B4C30F6-C45B-4017-914A-2954119BE8E0}"/>
  </bookViews>
  <sheets>
    <sheet name="81" sheetId="2" r:id="rId1"/>
  </sheets>
  <externalReferences>
    <externalReference r:id="rId2"/>
  </externalReferences>
  <definedNames>
    <definedName name="_xlnm.Print_Area" localSheetId="0">'81'!$G$1:$Z$65</definedName>
    <definedName name="決まり技">#REF!</definedName>
    <definedName name="試合No">[1]試合記録!$C$1:$C$553</definedName>
    <definedName name="試合時間L">[1]試合記録!$A$1</definedName>
    <definedName name="試合時間S">[1]試合記録!$C$1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2" i="2" l="1"/>
  <c r="I72" i="2"/>
  <c r="Y70" i="2"/>
  <c r="X70" i="2"/>
  <c r="I70" i="2"/>
  <c r="H70" i="2"/>
  <c r="Y68" i="2"/>
  <c r="X68" i="2"/>
  <c r="I68" i="2"/>
  <c r="H68" i="2"/>
  <c r="D67" i="2"/>
  <c r="F67" i="2" s="1"/>
  <c r="Q72" i="2" s="1"/>
  <c r="D66" i="2"/>
  <c r="F66" i="2" s="1"/>
  <c r="V70" i="2" s="1"/>
  <c r="D65" i="2"/>
  <c r="F65" i="2" s="1"/>
  <c r="K70" i="2" s="1"/>
  <c r="D64" i="2"/>
  <c r="F64" i="2" s="1"/>
  <c r="Q33" i="2" s="1"/>
  <c r="D63" i="2"/>
  <c r="F63" i="2" s="1"/>
  <c r="R34" i="2" s="1"/>
  <c r="D62" i="2"/>
  <c r="E62" i="2" s="1"/>
  <c r="O18" i="2" s="1"/>
  <c r="D61" i="2"/>
  <c r="F61" i="2" s="1"/>
  <c r="S50" i="2" s="1"/>
  <c r="D60" i="2"/>
  <c r="E60" i="2" s="1"/>
  <c r="S10" i="2" s="1"/>
  <c r="D59" i="2"/>
  <c r="F59" i="2" s="1"/>
  <c r="N50" i="2" s="1"/>
  <c r="D58" i="2"/>
  <c r="F58" i="2" s="1"/>
  <c r="N18" i="2" s="1"/>
  <c r="D57" i="2"/>
  <c r="F57" i="2" s="1"/>
  <c r="T58" i="2" s="1"/>
  <c r="D56" i="2"/>
  <c r="F56" i="2" s="1"/>
  <c r="T42" i="2" s="1"/>
  <c r="D55" i="2"/>
  <c r="E55" i="2" s="1"/>
  <c r="T22" i="2" s="1"/>
  <c r="D54" i="2"/>
  <c r="E54" i="2" s="1"/>
  <c r="T6" i="2" s="1"/>
  <c r="D53" i="2"/>
  <c r="F53" i="2" s="1"/>
  <c r="M58" i="2" s="1"/>
  <c r="D52" i="2"/>
  <c r="E52" i="2" s="1"/>
  <c r="M38" i="2" s="1"/>
  <c r="D51" i="2"/>
  <c r="F51" i="2" s="1"/>
  <c r="M26" i="2" s="1"/>
  <c r="D50" i="2"/>
  <c r="F50" i="2" s="1"/>
  <c r="M10" i="2" s="1"/>
  <c r="D49" i="2"/>
  <c r="F49" i="2" s="1"/>
  <c r="U62" i="2" s="1"/>
  <c r="D48" i="2"/>
  <c r="F48" i="2" s="1"/>
  <c r="U54" i="2" s="1"/>
  <c r="D47" i="2"/>
  <c r="F47" i="2" s="1"/>
  <c r="U46" i="2" s="1"/>
  <c r="D46" i="2"/>
  <c r="F46" i="2" s="1"/>
  <c r="U38" i="2" s="1"/>
  <c r="D45" i="2"/>
  <c r="F45" i="2" s="1"/>
  <c r="U30" i="2" s="1"/>
  <c r="D44" i="2"/>
  <c r="E44" i="2" s="1"/>
  <c r="U20" i="2" s="1"/>
  <c r="D43" i="2"/>
  <c r="F43" i="2" s="1"/>
  <c r="U14" i="2" s="1"/>
  <c r="D42" i="2"/>
  <c r="F42" i="2" s="1"/>
  <c r="U6" i="2" s="1"/>
  <c r="D41" i="2"/>
  <c r="F41" i="2" s="1"/>
  <c r="L62" i="2" s="1"/>
  <c r="D40" i="2"/>
  <c r="F40" i="2" s="1"/>
  <c r="L54" i="2" s="1"/>
  <c r="D39" i="2"/>
  <c r="E39" i="2" s="1"/>
  <c r="L44" i="2" s="1"/>
  <c r="D38" i="2"/>
  <c r="E38" i="2" s="1"/>
  <c r="L36" i="2" s="1"/>
  <c r="D37" i="2"/>
  <c r="F37" i="2" s="1"/>
  <c r="L30" i="2" s="1"/>
  <c r="D36" i="2"/>
  <c r="F36" i="2" s="1"/>
  <c r="L22" i="2" s="1"/>
  <c r="D35" i="2"/>
  <c r="F35" i="2" s="1"/>
  <c r="L14" i="2" s="1"/>
  <c r="D34" i="2"/>
  <c r="F34" i="2" s="1"/>
  <c r="L6" i="2" s="1"/>
  <c r="D33" i="2"/>
  <c r="E33" i="2" s="1"/>
  <c r="V63" i="2" s="1"/>
  <c r="D32" i="2"/>
  <c r="F32" i="2" s="1"/>
  <c r="V60" i="2" s="1"/>
  <c r="D31" i="2"/>
  <c r="F31" i="2" s="1"/>
  <c r="V56" i="2" s="1"/>
  <c r="D30" i="2"/>
  <c r="F30" i="2" s="1"/>
  <c r="V52" i="2" s="1"/>
  <c r="D29" i="2"/>
  <c r="F29" i="2" s="1"/>
  <c r="V48" i="2" s="1"/>
  <c r="D28" i="2"/>
  <c r="F28" i="2" s="1"/>
  <c r="V44" i="2" s="1"/>
  <c r="D27" i="2"/>
  <c r="E27" i="2" s="1"/>
  <c r="V39" i="2" s="1"/>
  <c r="D26" i="2"/>
  <c r="F26" i="2" s="1"/>
  <c r="V36" i="2" s="1"/>
  <c r="D25" i="2"/>
  <c r="F25" i="2" s="1"/>
  <c r="V32" i="2" s="1"/>
  <c r="D24" i="2"/>
  <c r="F24" i="2" s="1"/>
  <c r="V28" i="2" s="1"/>
  <c r="D23" i="2"/>
  <c r="E23" i="2" s="1"/>
  <c r="V23" i="2" s="1"/>
  <c r="D22" i="2"/>
  <c r="F22" i="2" s="1"/>
  <c r="V20" i="2" s="1"/>
  <c r="D21" i="2"/>
  <c r="F21" i="2" s="1"/>
  <c r="V16" i="2" s="1"/>
  <c r="D20" i="2"/>
  <c r="E20" i="2" s="1"/>
  <c r="V11" i="2" s="1"/>
  <c r="D19" i="2"/>
  <c r="F19" i="2" s="1"/>
  <c r="V8" i="2" s="1"/>
  <c r="D18" i="2"/>
  <c r="F18" i="2" s="1"/>
  <c r="V4" i="2" s="1"/>
  <c r="D17" i="2"/>
  <c r="E17" i="2" s="1"/>
  <c r="K63" i="2" s="1"/>
  <c r="D16" i="2"/>
  <c r="F16" i="2" s="1"/>
  <c r="K60" i="2" s="1"/>
  <c r="D15" i="2"/>
  <c r="F15" i="2" s="1"/>
  <c r="K56" i="2" s="1"/>
  <c r="D14" i="2"/>
  <c r="F14" i="2" s="1"/>
  <c r="K52" i="2" s="1"/>
  <c r="D13" i="2"/>
  <c r="F13" i="2" s="1"/>
  <c r="K48" i="2" s="1"/>
  <c r="D12" i="2"/>
  <c r="E12" i="2" s="1"/>
  <c r="K43" i="2" s="1"/>
  <c r="D11" i="2"/>
  <c r="E11" i="2" s="1"/>
  <c r="K39" i="2" s="1"/>
  <c r="D10" i="2"/>
  <c r="F10" i="2" s="1"/>
  <c r="K36" i="2" s="1"/>
  <c r="D9" i="2"/>
  <c r="E9" i="2" s="1"/>
  <c r="K31" i="2" s="1"/>
  <c r="D8" i="2"/>
  <c r="F8" i="2" s="1"/>
  <c r="K28" i="2" s="1"/>
  <c r="D7" i="2"/>
  <c r="F7" i="2" s="1"/>
  <c r="K24" i="2" s="1"/>
  <c r="D6" i="2"/>
  <c r="E6" i="2" s="1"/>
  <c r="K19" i="2" s="1"/>
  <c r="D5" i="2"/>
  <c r="F5" i="2" s="1"/>
  <c r="K16" i="2" s="1"/>
  <c r="D4" i="2"/>
  <c r="F4" i="2" s="1"/>
  <c r="K12" i="2" s="1"/>
  <c r="D3" i="2"/>
  <c r="F3" i="2" s="1"/>
  <c r="K8" i="2" s="1"/>
  <c r="D2" i="2"/>
  <c r="F2" i="2" s="1"/>
  <c r="K4" i="2" s="1"/>
  <c r="E43" i="2" l="1"/>
  <c r="U12" i="2" s="1"/>
  <c r="F9" i="2"/>
  <c r="K32" i="2" s="1"/>
  <c r="E48" i="2"/>
  <c r="U52" i="2" s="1"/>
  <c r="F17" i="2"/>
  <c r="K64" i="2" s="1"/>
  <c r="E58" i="2"/>
  <c r="N10" i="2" s="1"/>
  <c r="F12" i="2"/>
  <c r="K44" i="2" s="1"/>
  <c r="E47" i="2"/>
  <c r="U44" i="2" s="1"/>
  <c r="E5" i="2"/>
  <c r="K15" i="2" s="1"/>
  <c r="F60" i="2"/>
  <c r="S18" i="2" s="1"/>
  <c r="E28" i="2"/>
  <c r="V43" i="2" s="1"/>
  <c r="E50" i="2"/>
  <c r="M6" i="2" s="1"/>
  <c r="F20" i="2"/>
  <c r="V12" i="2" s="1"/>
  <c r="F39" i="2"/>
  <c r="L46" i="2" s="1"/>
  <c r="F55" i="2"/>
  <c r="T26" i="2" s="1"/>
  <c r="E56" i="2"/>
  <c r="T38" i="2" s="1"/>
  <c r="F23" i="2"/>
  <c r="V24" i="2" s="1"/>
  <c r="F33" i="2"/>
  <c r="V64" i="2" s="1"/>
  <c r="F52" i="2"/>
  <c r="M42" i="2" s="1"/>
  <c r="E3" i="2"/>
  <c r="K7" i="2" s="1"/>
  <c r="F6" i="2"/>
  <c r="K20" i="2" s="1"/>
  <c r="E36" i="2"/>
  <c r="L20" i="2" s="1"/>
  <c r="E45" i="2"/>
  <c r="U28" i="2" s="1"/>
  <c r="E65" i="2"/>
  <c r="K69" i="2" s="1"/>
  <c r="E22" i="2"/>
  <c r="V19" i="2" s="1"/>
  <c r="E35" i="2"/>
  <c r="L12" i="2" s="1"/>
  <c r="F38" i="2"/>
  <c r="L38" i="2" s="1"/>
  <c r="E41" i="2"/>
  <c r="L60" i="2" s="1"/>
  <c r="F44" i="2"/>
  <c r="U22" i="2" s="1"/>
  <c r="E19" i="2"/>
  <c r="V7" i="2" s="1"/>
  <c r="E25" i="2"/>
  <c r="V31" i="2" s="1"/>
  <c r="E49" i="2"/>
  <c r="U60" i="2" s="1"/>
  <c r="E51" i="2"/>
  <c r="M22" i="2" s="1"/>
  <c r="F54" i="2"/>
  <c r="T10" i="2" s="1"/>
  <c r="E57" i="2"/>
  <c r="T54" i="2" s="1"/>
  <c r="E59" i="2"/>
  <c r="N42" i="2" s="1"/>
  <c r="F62" i="2"/>
  <c r="O34" i="2" s="1"/>
  <c r="E8" i="2"/>
  <c r="K27" i="2" s="1"/>
  <c r="E10" i="2"/>
  <c r="K35" i="2" s="1"/>
  <c r="F11" i="2"/>
  <c r="K40" i="2" s="1"/>
  <c r="E16" i="2"/>
  <c r="K59" i="2" s="1"/>
  <c r="E18" i="2"/>
  <c r="V3" i="2" s="1"/>
  <c r="F27" i="2"/>
  <c r="V40" i="2" s="1"/>
  <c r="E32" i="2"/>
  <c r="V59" i="2" s="1"/>
  <c r="E46" i="2"/>
  <c r="U36" i="2" s="1"/>
  <c r="E64" i="2"/>
  <c r="P33" i="2" s="1"/>
  <c r="E66" i="2"/>
  <c r="V69" i="2" s="1"/>
  <c r="E34" i="2"/>
  <c r="L4" i="2" s="1"/>
  <c r="E40" i="2"/>
  <c r="L52" i="2" s="1"/>
  <c r="E42" i="2"/>
  <c r="U4" i="2" s="1"/>
  <c r="E30" i="2"/>
  <c r="V51" i="2" s="1"/>
  <c r="E2" i="2"/>
  <c r="K3" i="2" s="1"/>
  <c r="E4" i="2"/>
  <c r="K11" i="2" s="1"/>
  <c r="E24" i="2"/>
  <c r="V27" i="2" s="1"/>
  <c r="E26" i="2"/>
  <c r="V35" i="2" s="1"/>
  <c r="E7" i="2"/>
  <c r="K23" i="2" s="1"/>
  <c r="E13" i="2"/>
  <c r="K47" i="2" s="1"/>
  <c r="E15" i="2"/>
  <c r="K55" i="2" s="1"/>
  <c r="E21" i="2"/>
  <c r="V15" i="2" s="1"/>
  <c r="E29" i="2"/>
  <c r="V47" i="2" s="1"/>
  <c r="E31" i="2"/>
  <c r="V55" i="2" s="1"/>
  <c r="E37" i="2"/>
  <c r="L28" i="2" s="1"/>
  <c r="E53" i="2"/>
  <c r="M54" i="2" s="1"/>
  <c r="E61" i="2"/>
  <c r="S42" i="2" s="1"/>
  <c r="E63" i="2"/>
  <c r="R18" i="2" s="1"/>
  <c r="E67" i="2"/>
  <c r="M72" i="2" s="1"/>
  <c r="E14" i="2"/>
  <c r="K51" i="2" s="1"/>
</calcChain>
</file>

<file path=xl/sharedStrings.xml><?xml version="1.0" encoding="utf-8"?>
<sst xmlns="http://schemas.openxmlformats.org/spreadsheetml/2006/main" count="131" uniqueCount="91">
  <si>
    <t>m4</t>
    <phoneticPr fontId="1"/>
  </si>
  <si>
    <t>男子 81㎏以下級</t>
  </si>
  <si>
    <t>遠藤 康介</t>
  </si>
  <si>
    <t>天理大</t>
  </si>
  <si>
    <t>佐藤 輝斗</t>
  </si>
  <si>
    <t/>
  </si>
  <si>
    <t>園 紋</t>
  </si>
  <si>
    <t>京都産業大</t>
  </si>
  <si>
    <t>須磨 光司</t>
  </si>
  <si>
    <t>甲南大</t>
  </si>
  <si>
    <t>高 優樹</t>
  </si>
  <si>
    <t>摂南大</t>
  </si>
  <si>
    <t>田倉 鉄平</t>
  </si>
  <si>
    <t>龍谷大</t>
  </si>
  <si>
    <t>若林 誠彦</t>
  </si>
  <si>
    <t>大阪公立大</t>
  </si>
  <si>
    <t>田中 照瑛</t>
  </si>
  <si>
    <t>永井 康勢</t>
  </si>
  <si>
    <t>大阪教育大</t>
  </si>
  <si>
    <t>高井 陽平</t>
  </si>
  <si>
    <t>同志社大</t>
  </si>
  <si>
    <t>水田 桜介</t>
  </si>
  <si>
    <t>大阪体育大</t>
  </si>
  <si>
    <t>飯田 大夢</t>
  </si>
  <si>
    <t>姫路獨協大</t>
  </si>
  <si>
    <t>宮﨑 律成</t>
  </si>
  <si>
    <t>関西学院大</t>
  </si>
  <si>
    <t>片山 大成</t>
  </si>
  <si>
    <t>明治国際大</t>
  </si>
  <si>
    <t>末廣 綾都</t>
  </si>
  <si>
    <t>近畿大</t>
  </si>
  <si>
    <t>山路 重人</t>
  </si>
  <si>
    <t>大阪産業大</t>
  </si>
  <si>
    <t>前中 祐亮</t>
  </si>
  <si>
    <t>鵜澤 亜斗夢</t>
  </si>
  <si>
    <t>稲岡 空陽</t>
  </si>
  <si>
    <t>大阪経法大</t>
  </si>
  <si>
    <t>上田 翼</t>
  </si>
  <si>
    <t>油目 直己</t>
  </si>
  <si>
    <t>京都大</t>
  </si>
  <si>
    <t>堀川 航</t>
  </si>
  <si>
    <t>広岡 侑希</t>
  </si>
  <si>
    <t>関西大</t>
  </si>
  <si>
    <t>喜田 ゆたか</t>
  </si>
  <si>
    <t>奈良大</t>
  </si>
  <si>
    <t>宮内 雄生</t>
  </si>
  <si>
    <t>平 高毅</t>
  </si>
  <si>
    <t>多田 圭伸</t>
  </si>
  <si>
    <t>神戸学院大</t>
  </si>
  <si>
    <t>石田 幸伸</t>
  </si>
  <si>
    <t>木戸 海晴</t>
  </si>
  <si>
    <t>松尾 惠之伸</t>
  </si>
  <si>
    <t>和氣 泰成</t>
  </si>
  <si>
    <t>瀬戸 駿之助</t>
  </si>
  <si>
    <t>古居 慎二郎</t>
  </si>
  <si>
    <t>和田 颯太郎</t>
  </si>
  <si>
    <t>竹嶌 真慧</t>
  </si>
  <si>
    <t>井口 貫至朗</t>
  </si>
  <si>
    <t>大山田 圭</t>
  </si>
  <si>
    <t>神戸大</t>
  </si>
  <si>
    <t>菊地 壱香</t>
  </si>
  <si>
    <t>森田 凌介</t>
  </si>
  <si>
    <t>臼山 仁平</t>
  </si>
  <si>
    <t>大阪経済大</t>
  </si>
  <si>
    <t>向 匠海</t>
  </si>
  <si>
    <t>佛教大</t>
  </si>
  <si>
    <t>宮田 大空</t>
  </si>
  <si>
    <t>玉井 弥</t>
  </si>
  <si>
    <t>横田 峻亮</t>
  </si>
  <si>
    <t>立命館大</t>
  </si>
  <si>
    <t>池田 泰久</t>
  </si>
  <si>
    <t>小椋 励偉</t>
  </si>
  <si>
    <t>芦屋大</t>
  </si>
  <si>
    <t>古賀 光</t>
  </si>
  <si>
    <t>渕田 基矢</t>
  </si>
  <si>
    <t>宗廣 杜頼</t>
  </si>
  <si>
    <t>松本 星哉</t>
  </si>
  <si>
    <t>池田 孝輔</t>
  </si>
  <si>
    <t>藤原 琢耀</t>
  </si>
  <si>
    <t>永井 大智</t>
  </si>
  <si>
    <t>山田 太郎</t>
  </si>
  <si>
    <t>芦苅 慶人</t>
  </si>
  <si>
    <t>朝田 雄大</t>
  </si>
  <si>
    <t>大阪商業大</t>
  </si>
  <si>
    <t>岡本 崇暉</t>
  </si>
  <si>
    <t>竹本 舜</t>
  </si>
  <si>
    <t>堀内 空流</t>
  </si>
  <si>
    <t>川北 遥路</t>
  </si>
  <si>
    <t>小川 晟矢</t>
  </si>
  <si>
    <t>中村 海斗</t>
  </si>
  <si>
    <t>久保 大智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</si>
</sst>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5" fillId="4" borderId="0" xfId="1" applyFont="1" applyFill="1" applyAlignment="1">
      <alignment horizontal="left" vertical="center"/>
    </xf>
    <xf numFmtId="0" fontId="3" fillId="5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176" fontId="2" fillId="2" borderId="0" xfId="1" applyNumberForma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2" fillId="2" borderId="1" xfId="1" applyNumberFormat="1" applyFill="1" applyBorder="1" applyAlignment="1">
      <alignment vertical="center"/>
    </xf>
    <xf numFmtId="176" fontId="4" fillId="2" borderId="0" xfId="1" applyNumberFormat="1" applyFont="1" applyFill="1" applyAlignment="1">
      <alignment horizontal="left"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4" fillId="2" borderId="5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horizontal="center"/>
    </xf>
    <xf numFmtId="176" fontId="4" fillId="2" borderId="3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76" fontId="4" fillId="2" borderId="10" xfId="1" applyNumberFormat="1" applyFont="1" applyFill="1" applyBorder="1" applyAlignment="1">
      <alignment horizontal="left" vertical="center"/>
    </xf>
    <xf numFmtId="176" fontId="4" fillId="2" borderId="10" xfId="1" applyNumberFormat="1" applyFont="1" applyFill="1" applyBorder="1" applyAlignment="1">
      <alignment vertical="center"/>
    </xf>
    <xf numFmtId="0" fontId="6" fillId="2" borderId="0" xfId="1" applyFont="1" applyFill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0" fontId="2" fillId="2" borderId="0" xfId="1" applyFill="1" applyAlignment="1">
      <alignment horizontal="center" vertical="center"/>
    </xf>
    <xf numFmtId="176" fontId="4" fillId="2" borderId="2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left" vertical="top"/>
    </xf>
    <xf numFmtId="176" fontId="4" fillId="2" borderId="1" xfId="1" applyNumberFormat="1" applyFont="1" applyFill="1" applyBorder="1" applyAlignment="1">
      <alignment horizontal="righ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left"/>
    </xf>
    <xf numFmtId="176" fontId="4" fillId="2" borderId="9" xfId="1" applyNumberFormat="1" applyFont="1" applyFill="1" applyBorder="1" applyAlignment="1">
      <alignment horizontal="left"/>
    </xf>
    <xf numFmtId="176" fontId="4" fillId="2" borderId="8" xfId="1" applyNumberFormat="1" applyFont="1" applyFill="1" applyBorder="1" applyAlignment="1">
      <alignment horizontal="right"/>
    </xf>
    <xf numFmtId="176" fontId="4" fillId="2" borderId="9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center" vertical="top"/>
    </xf>
    <xf numFmtId="176" fontId="4" fillId="2" borderId="4" xfId="1" applyNumberFormat="1" applyFont="1" applyFill="1" applyBorder="1" applyAlignment="1">
      <alignment horizontal="center" vertical="top"/>
    </xf>
    <xf numFmtId="176" fontId="4" fillId="2" borderId="1" xfId="1" applyNumberFormat="1" applyFont="1" applyFill="1" applyBorder="1" applyAlignment="1">
      <alignment horizontal="center" vertical="top"/>
    </xf>
    <xf numFmtId="176" fontId="4" fillId="2" borderId="5" xfId="1" applyNumberFormat="1" applyFont="1" applyFill="1" applyBorder="1" applyAlignment="1">
      <alignment horizontal="center" vertical="top"/>
    </xf>
    <xf numFmtId="176" fontId="4" fillId="2" borderId="7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right" vertical="top"/>
    </xf>
    <xf numFmtId="176" fontId="4" fillId="2" borderId="7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center"/>
    </xf>
    <xf numFmtId="176" fontId="4" fillId="2" borderId="9" xfId="1" applyNumberFormat="1" applyFont="1" applyFill="1" applyBorder="1" applyAlignment="1">
      <alignment horizontal="center"/>
    </xf>
    <xf numFmtId="176" fontId="4" fillId="2" borderId="4" xfId="1" applyNumberFormat="1" applyFont="1" applyFill="1" applyBorder="1" applyAlignment="1">
      <alignment horizontal="left"/>
    </xf>
    <xf numFmtId="176" fontId="4" fillId="2" borderId="6" xfId="1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176" fontId="4" fillId="2" borderId="7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/>
    </xf>
  </cellXfs>
  <cellStyles count="2">
    <cellStyle name="標準" xfId="0" builtinId="0"/>
    <cellStyle name="標準 2" xfId="1" xr:uid="{9ABF398F-C3C7-47B4-A4C9-A4E5C695D812}"/>
  </cellStyles>
  <dxfs count="23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  <cell r="CW62" t="str">
            <v>田倉 鉄平</v>
          </cell>
          <cell r="CX62" t="str">
            <v>龍谷大</v>
          </cell>
          <cell r="DE62" t="str">
            <v>瀬戸 駿之助</v>
          </cell>
          <cell r="DF62" t="str">
            <v>同志社大</v>
          </cell>
        </row>
        <row r="63">
          <cell r="C63" t="str">
            <v>m4-129</v>
          </cell>
          <cell r="D63">
            <v>0</v>
          </cell>
          <cell r="E63">
            <v>1</v>
          </cell>
          <cell r="CW63" t="str">
            <v>前中 祐亮</v>
          </cell>
          <cell r="CX63" t="str">
            <v>龍谷大</v>
          </cell>
          <cell r="DE63" t="str">
            <v>小川 晟矢</v>
          </cell>
          <cell r="DF63" t="str">
            <v>天理大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  <cell r="CW66" t="str">
            <v>瀬戸 駿之助</v>
          </cell>
          <cell r="DE66" t="str">
            <v>前中 祐亮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6F253-0032-4A3A-8F42-DD0298EF02BC}">
  <sheetPr codeName="Sheet4"/>
  <dimension ref="A1:Z73"/>
  <sheetViews>
    <sheetView tabSelected="1" topLeftCell="G1" zoomScaleNormal="100" workbookViewId="0">
      <selection activeCell="G1" sqref="G1"/>
    </sheetView>
  </sheetViews>
  <sheetFormatPr defaultColWidth="8.6328125" defaultRowHeight="9.1" customHeight="1" x14ac:dyDescent="0.5"/>
  <cols>
    <col min="1" max="2" width="4.6328125" style="2" hidden="1" customWidth="1"/>
    <col min="3" max="3" width="4.6328125" style="1" hidden="1" customWidth="1"/>
    <col min="4" max="4" width="4.6328125" style="2" hidden="1" customWidth="1"/>
    <col min="5" max="6" width="2.6328125" style="3" hidden="1" customWidth="1"/>
    <col min="7" max="7" width="4.6328125" style="4" customWidth="1"/>
    <col min="8" max="9" width="8.6328125" style="4"/>
    <col min="10" max="10" width="2.08984375" style="4" customWidth="1"/>
    <col min="11" max="14" width="2.08984375" style="5" customWidth="1"/>
    <col min="15" max="15" width="8.984375E-2" style="5" customWidth="1"/>
    <col min="16" max="17" width="2.08984375" style="5" customWidth="1"/>
    <col min="18" max="18" width="8.984375E-2" style="5" customWidth="1"/>
    <col min="19" max="22" width="2.08984375" style="5" customWidth="1"/>
    <col min="23" max="23" width="2.08984375" style="4" customWidth="1"/>
    <col min="24" max="25" width="8.6328125" style="4"/>
    <col min="26" max="26" width="4.6328125" style="4" customWidth="1"/>
    <col min="27" max="16384" width="8.6328125" style="2"/>
  </cols>
  <sheetData>
    <row r="1" spans="1:26" ht="18.45" x14ac:dyDescent="0.5">
      <c r="A1" s="1" t="s">
        <v>0</v>
      </c>
      <c r="B1" s="1">
        <v>63</v>
      </c>
      <c r="G1" s="4" t="s">
        <v>1</v>
      </c>
    </row>
    <row r="2" spans="1:26" ht="9.1" customHeight="1" thickBot="1" x14ac:dyDescent="0.55000000000000004">
      <c r="A2" s="2">
        <v>1</v>
      </c>
      <c r="B2" s="2">
        <v>64</v>
      </c>
      <c r="C2" s="6">
        <v>32</v>
      </c>
      <c r="D2" s="7" t="str">
        <f>IFERROR(MATCH($A$1&amp;"-"&amp;C2,試合No,0),"")</f>
        <v/>
      </c>
      <c r="E2" s="8">
        <f t="shared" ref="E2:E33" si="0">IF(D2="",IF(B2&gt;$B$1,1,0),INDEX(白,D2,1))</f>
        <v>1</v>
      </c>
      <c r="F2" s="9">
        <f t="shared" ref="F2:F33" si="1">IF(D2="",IF(A2&gt;$B$1,1,0),INDEX(青,D2,1))</f>
        <v>0</v>
      </c>
      <c r="G2" s="37">
        <v>1</v>
      </c>
      <c r="H2" s="35" t="s">
        <v>2</v>
      </c>
      <c r="I2" s="36" t="s">
        <v>3</v>
      </c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1"/>
      <c r="X2" s="35" t="s">
        <v>4</v>
      </c>
      <c r="Y2" s="36" t="s">
        <v>3</v>
      </c>
      <c r="Z2" s="37">
        <v>32</v>
      </c>
    </row>
    <row r="3" spans="1:26" ht="9.1" customHeight="1" thickTop="1" thickBot="1" x14ac:dyDescent="0.55000000000000004">
      <c r="A3" s="2">
        <v>33</v>
      </c>
      <c r="B3" s="2">
        <v>32</v>
      </c>
      <c r="C3" s="6">
        <v>33</v>
      </c>
      <c r="D3" s="7">
        <f>IFERROR(MATCH($A$1&amp;"-"&amp;C3,[1]試合記録!$C$1:$C$553,0),"")</f>
        <v>3</v>
      </c>
      <c r="E3" s="8">
        <f t="shared" si="0"/>
        <v>0</v>
      </c>
      <c r="F3" s="9">
        <f t="shared" si="1"/>
        <v>1</v>
      </c>
      <c r="G3" s="37"/>
      <c r="H3" s="35"/>
      <c r="I3" s="36"/>
      <c r="J3" s="13"/>
      <c r="K3" s="14">
        <f>E2</f>
        <v>1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>
        <f>E18</f>
        <v>1</v>
      </c>
      <c r="W3" s="15"/>
      <c r="X3" s="35"/>
      <c r="Y3" s="36"/>
      <c r="Z3" s="37"/>
    </row>
    <row r="4" spans="1:26" ht="9.1" customHeight="1" thickTop="1" thickBot="1" x14ac:dyDescent="0.55000000000000004">
      <c r="A4" s="2">
        <v>17</v>
      </c>
      <c r="B4" s="2">
        <v>48</v>
      </c>
      <c r="C4" s="6">
        <v>34</v>
      </c>
      <c r="D4" s="7">
        <f>IFERROR(MATCH($A$1&amp;"-"&amp;C4,[1]試合記録!$C$1:$C$553,0),"")</f>
        <v>4</v>
      </c>
      <c r="E4" s="8">
        <f t="shared" si="0"/>
        <v>0</v>
      </c>
      <c r="F4" s="9">
        <f t="shared" si="1"/>
        <v>1</v>
      </c>
      <c r="G4" s="37" t="s">
        <v>5</v>
      </c>
      <c r="H4" s="35" t="s">
        <v>5</v>
      </c>
      <c r="I4" s="36" t="s">
        <v>5</v>
      </c>
      <c r="J4" s="16"/>
      <c r="K4" s="17">
        <f>F2</f>
        <v>0</v>
      </c>
      <c r="L4" s="56">
        <f>E34</f>
        <v>0</v>
      </c>
      <c r="M4" s="12"/>
      <c r="N4" s="12"/>
      <c r="O4" s="12"/>
      <c r="P4" s="12"/>
      <c r="Q4" s="12"/>
      <c r="R4" s="12"/>
      <c r="S4" s="12"/>
      <c r="T4" s="12"/>
      <c r="U4" s="58">
        <f>E42</f>
        <v>1</v>
      </c>
      <c r="V4" s="18">
        <f>F18</f>
        <v>0</v>
      </c>
      <c r="W4" s="19"/>
      <c r="X4" s="35" t="s">
        <v>6</v>
      </c>
      <c r="Y4" s="36" t="s">
        <v>7</v>
      </c>
      <c r="Z4" s="37">
        <v>33</v>
      </c>
    </row>
    <row r="5" spans="1:26" ht="9.1" customHeight="1" thickTop="1" thickBot="1" x14ac:dyDescent="0.55000000000000004">
      <c r="A5" s="2">
        <v>49</v>
      </c>
      <c r="B5" s="2">
        <v>16</v>
      </c>
      <c r="C5" s="6">
        <v>35</v>
      </c>
      <c r="D5" s="7">
        <f>IFERROR(MATCH($A$1&amp;"-"&amp;C5,[1]試合記録!$C$1:$C$553,0),"")</f>
        <v>5</v>
      </c>
      <c r="E5" s="8">
        <f t="shared" si="0"/>
        <v>1</v>
      </c>
      <c r="F5" s="9">
        <f t="shared" si="1"/>
        <v>0</v>
      </c>
      <c r="G5" s="37"/>
      <c r="H5" s="35"/>
      <c r="I5" s="36"/>
      <c r="J5" s="11"/>
      <c r="K5" s="20"/>
      <c r="L5" s="57"/>
      <c r="M5" s="12"/>
      <c r="N5" s="12"/>
      <c r="O5" s="12"/>
      <c r="P5" s="12"/>
      <c r="Q5" s="12"/>
      <c r="R5" s="12"/>
      <c r="S5" s="12"/>
      <c r="T5" s="12"/>
      <c r="U5" s="59"/>
      <c r="V5" s="21"/>
      <c r="W5" s="11"/>
      <c r="X5" s="35"/>
      <c r="Y5" s="36"/>
      <c r="Z5" s="37"/>
    </row>
    <row r="6" spans="1:26" ht="9.1" customHeight="1" thickTop="1" thickBot="1" x14ac:dyDescent="0.55000000000000004">
      <c r="A6" s="2">
        <v>8</v>
      </c>
      <c r="B6" s="2">
        <v>57</v>
      </c>
      <c r="C6" s="6">
        <v>36</v>
      </c>
      <c r="D6" s="7">
        <f>IFERROR(MATCH($A$1&amp;"-"&amp;C6,[1]試合記録!$C$1:$C$553,0),"")</f>
        <v>6</v>
      </c>
      <c r="E6" s="8">
        <f t="shared" si="0"/>
        <v>1</v>
      </c>
      <c r="F6" s="9">
        <f t="shared" si="1"/>
        <v>0</v>
      </c>
      <c r="G6" s="37">
        <v>2</v>
      </c>
      <c r="H6" s="35" t="s">
        <v>8</v>
      </c>
      <c r="I6" s="36" t="s">
        <v>9</v>
      </c>
      <c r="J6" s="11"/>
      <c r="K6" s="20"/>
      <c r="L6" s="52">
        <f>F34</f>
        <v>1</v>
      </c>
      <c r="M6" s="64">
        <f>E50</f>
        <v>1</v>
      </c>
      <c r="N6" s="12"/>
      <c r="O6" s="12"/>
      <c r="P6" s="12"/>
      <c r="Q6" s="12"/>
      <c r="R6" s="12"/>
      <c r="S6" s="12"/>
      <c r="T6" s="66">
        <f>E54</f>
        <v>1</v>
      </c>
      <c r="U6" s="50">
        <f>F42</f>
        <v>0</v>
      </c>
      <c r="V6" s="21"/>
      <c r="W6" s="11"/>
      <c r="X6" s="35" t="s">
        <v>10</v>
      </c>
      <c r="Y6" s="36" t="s">
        <v>11</v>
      </c>
      <c r="Z6" s="37">
        <v>34</v>
      </c>
    </row>
    <row r="7" spans="1:26" ht="9.1" customHeight="1" thickTop="1" thickBot="1" x14ac:dyDescent="0.55000000000000004">
      <c r="A7" s="2">
        <v>40</v>
      </c>
      <c r="B7" s="2">
        <v>25</v>
      </c>
      <c r="C7" s="6">
        <v>37</v>
      </c>
      <c r="D7" s="7">
        <f>IFERROR(MATCH($A$1&amp;"-"&amp;C7,[1]試合記録!$C$1:$C$553,0),"")</f>
        <v>7</v>
      </c>
      <c r="E7" s="8">
        <f t="shared" si="0"/>
        <v>1</v>
      </c>
      <c r="F7" s="9">
        <f t="shared" si="1"/>
        <v>0</v>
      </c>
      <c r="G7" s="37"/>
      <c r="H7" s="35"/>
      <c r="I7" s="36"/>
      <c r="J7" s="13"/>
      <c r="K7" s="22">
        <f>E3</f>
        <v>0</v>
      </c>
      <c r="L7" s="53"/>
      <c r="M7" s="64"/>
      <c r="N7" s="12"/>
      <c r="O7" s="12"/>
      <c r="P7" s="12"/>
      <c r="Q7" s="12"/>
      <c r="R7" s="12"/>
      <c r="S7" s="12"/>
      <c r="T7" s="66"/>
      <c r="U7" s="51"/>
      <c r="V7" s="23">
        <f>E19</f>
        <v>1</v>
      </c>
      <c r="W7" s="15"/>
      <c r="X7" s="35"/>
      <c r="Y7" s="36"/>
      <c r="Z7" s="37"/>
    </row>
    <row r="8" spans="1:26" ht="9.1" customHeight="1" thickTop="1" thickBot="1" x14ac:dyDescent="0.55000000000000004">
      <c r="A8" s="2">
        <v>24</v>
      </c>
      <c r="B8" s="2">
        <v>41</v>
      </c>
      <c r="C8" s="6">
        <v>38</v>
      </c>
      <c r="D8" s="7">
        <f>IFERROR(MATCH($A$1&amp;"-"&amp;C8,[1]試合記録!$C$1:$C$553,0),"")</f>
        <v>8</v>
      </c>
      <c r="E8" s="8">
        <f t="shared" si="0"/>
        <v>0</v>
      </c>
      <c r="F8" s="9">
        <f t="shared" si="1"/>
        <v>1</v>
      </c>
      <c r="G8" s="37">
        <v>3</v>
      </c>
      <c r="H8" s="35" t="s">
        <v>12</v>
      </c>
      <c r="I8" s="36" t="s">
        <v>13</v>
      </c>
      <c r="J8" s="16"/>
      <c r="K8" s="14">
        <f>F3</f>
        <v>1</v>
      </c>
      <c r="L8" s="24"/>
      <c r="M8" s="64"/>
      <c r="N8" s="12"/>
      <c r="O8" s="12"/>
      <c r="P8" s="12"/>
      <c r="Q8" s="12"/>
      <c r="R8" s="12"/>
      <c r="S8" s="12"/>
      <c r="T8" s="66"/>
      <c r="U8" s="21"/>
      <c r="V8" s="12">
        <f>F19</f>
        <v>0</v>
      </c>
      <c r="W8" s="19"/>
      <c r="X8" s="35" t="s">
        <v>14</v>
      </c>
      <c r="Y8" s="36" t="s">
        <v>15</v>
      </c>
      <c r="Z8" s="37">
        <v>35</v>
      </c>
    </row>
    <row r="9" spans="1:26" ht="9.1" customHeight="1" thickTop="1" thickBot="1" x14ac:dyDescent="0.55000000000000004">
      <c r="A9" s="2">
        <v>56</v>
      </c>
      <c r="B9" s="2">
        <v>9</v>
      </c>
      <c r="C9" s="6">
        <v>39</v>
      </c>
      <c r="D9" s="7">
        <f>IFERROR(MATCH($A$1&amp;"-"&amp;C9,[1]試合記録!$C$1:$C$553,0),"")</f>
        <v>9</v>
      </c>
      <c r="E9" s="8">
        <f t="shared" si="0"/>
        <v>1</v>
      </c>
      <c r="F9" s="9">
        <f t="shared" si="1"/>
        <v>0</v>
      </c>
      <c r="G9" s="37"/>
      <c r="H9" s="35"/>
      <c r="I9" s="36"/>
      <c r="J9" s="11"/>
      <c r="K9" s="12"/>
      <c r="L9" s="24"/>
      <c r="M9" s="65"/>
      <c r="N9" s="12"/>
      <c r="O9" s="12"/>
      <c r="P9" s="12"/>
      <c r="Q9" s="12"/>
      <c r="R9" s="12"/>
      <c r="S9" s="12"/>
      <c r="T9" s="67"/>
      <c r="U9" s="21"/>
      <c r="V9" s="12"/>
      <c r="W9" s="11"/>
      <c r="X9" s="35"/>
      <c r="Y9" s="36"/>
      <c r="Z9" s="37"/>
    </row>
    <row r="10" spans="1:26" ht="9.1" customHeight="1" thickTop="1" thickBot="1" x14ac:dyDescent="0.3">
      <c r="A10" s="2">
        <v>4</v>
      </c>
      <c r="B10" s="2">
        <v>61</v>
      </c>
      <c r="C10" s="6">
        <v>40</v>
      </c>
      <c r="D10" s="7">
        <f>IFERROR(MATCH($A$1&amp;"-"&amp;C10,[1]試合記録!$C$1:$C$553,0),"")</f>
        <v>10</v>
      </c>
      <c r="E10" s="8">
        <f t="shared" si="0"/>
        <v>1</v>
      </c>
      <c r="F10" s="9">
        <f t="shared" si="1"/>
        <v>0</v>
      </c>
      <c r="G10" s="37">
        <v>4</v>
      </c>
      <c r="H10" s="35" t="s">
        <v>16</v>
      </c>
      <c r="I10" s="36" t="s">
        <v>15</v>
      </c>
      <c r="J10" s="11"/>
      <c r="K10" s="12"/>
      <c r="L10" s="24"/>
      <c r="M10" s="60">
        <f>F50</f>
        <v>0</v>
      </c>
      <c r="N10" s="64">
        <f>E58</f>
        <v>0</v>
      </c>
      <c r="O10" s="25"/>
      <c r="P10" s="12"/>
      <c r="Q10" s="12"/>
      <c r="R10" s="12"/>
      <c r="S10" s="66">
        <f>E60</f>
        <v>1</v>
      </c>
      <c r="T10" s="60">
        <f>F54</f>
        <v>0</v>
      </c>
      <c r="U10" s="21"/>
      <c r="V10" s="12"/>
      <c r="W10" s="11"/>
      <c r="X10" s="35" t="s">
        <v>17</v>
      </c>
      <c r="Y10" s="36" t="s">
        <v>18</v>
      </c>
      <c r="Z10" s="37">
        <v>36</v>
      </c>
    </row>
    <row r="11" spans="1:26" ht="9.1" customHeight="1" thickTop="1" thickBot="1" x14ac:dyDescent="0.3">
      <c r="A11" s="2">
        <v>36</v>
      </c>
      <c r="B11" s="2">
        <v>29</v>
      </c>
      <c r="C11" s="6">
        <v>41</v>
      </c>
      <c r="D11" s="7">
        <f>IFERROR(MATCH($A$1&amp;"-"&amp;C11,[1]試合記録!$C$1:$C$553,0),"")</f>
        <v>11</v>
      </c>
      <c r="E11" s="8">
        <f t="shared" si="0"/>
        <v>1</v>
      </c>
      <c r="F11" s="9">
        <f t="shared" si="1"/>
        <v>0</v>
      </c>
      <c r="G11" s="37"/>
      <c r="H11" s="35"/>
      <c r="I11" s="36"/>
      <c r="J11" s="13"/>
      <c r="K11" s="14">
        <f>E4</f>
        <v>0</v>
      </c>
      <c r="L11" s="24"/>
      <c r="M11" s="61"/>
      <c r="N11" s="64"/>
      <c r="O11" s="25"/>
      <c r="P11" s="12"/>
      <c r="Q11" s="12"/>
      <c r="R11" s="12"/>
      <c r="S11" s="66"/>
      <c r="T11" s="61"/>
      <c r="U11" s="21"/>
      <c r="V11" s="12">
        <f>E20</f>
        <v>1</v>
      </c>
      <c r="W11" s="15"/>
      <c r="X11" s="35"/>
      <c r="Y11" s="36"/>
      <c r="Z11" s="37"/>
    </row>
    <row r="12" spans="1:26" ht="9.1" customHeight="1" thickTop="1" thickBot="1" x14ac:dyDescent="0.3">
      <c r="A12" s="2">
        <v>20</v>
      </c>
      <c r="B12" s="2">
        <v>45</v>
      </c>
      <c r="C12" s="6">
        <v>42</v>
      </c>
      <c r="D12" s="7">
        <f>IFERROR(MATCH($A$1&amp;"-"&amp;C12,[1]試合記録!$C$1:$C$553,0),"")</f>
        <v>12</v>
      </c>
      <c r="E12" s="8">
        <f t="shared" si="0"/>
        <v>1</v>
      </c>
      <c r="F12" s="9">
        <f t="shared" si="1"/>
        <v>0</v>
      </c>
      <c r="G12" s="37">
        <v>5</v>
      </c>
      <c r="H12" s="35" t="s">
        <v>19</v>
      </c>
      <c r="I12" s="36" t="s">
        <v>20</v>
      </c>
      <c r="J12" s="16"/>
      <c r="K12" s="17">
        <f>F4</f>
        <v>1</v>
      </c>
      <c r="L12" s="62">
        <f>E35</f>
        <v>1</v>
      </c>
      <c r="M12" s="61"/>
      <c r="N12" s="64"/>
      <c r="O12" s="25"/>
      <c r="P12" s="12"/>
      <c r="Q12" s="12"/>
      <c r="R12" s="12"/>
      <c r="S12" s="66"/>
      <c r="T12" s="61"/>
      <c r="U12" s="44">
        <f>E43</f>
        <v>0</v>
      </c>
      <c r="V12" s="18">
        <f>F20</f>
        <v>0</v>
      </c>
      <c r="W12" s="19"/>
      <c r="X12" s="35" t="s">
        <v>21</v>
      </c>
      <c r="Y12" s="36" t="s">
        <v>22</v>
      </c>
      <c r="Z12" s="37">
        <v>37</v>
      </c>
    </row>
    <row r="13" spans="1:26" ht="9.1" customHeight="1" thickTop="1" thickBot="1" x14ac:dyDescent="0.3">
      <c r="A13" s="2">
        <v>52</v>
      </c>
      <c r="B13" s="2">
        <v>13</v>
      </c>
      <c r="C13" s="6">
        <v>43</v>
      </c>
      <c r="D13" s="7">
        <f>IFERROR(MATCH($A$1&amp;"-"&amp;C13,[1]試合記録!$C$1:$C$553,0),"")</f>
        <v>13</v>
      </c>
      <c r="E13" s="8">
        <f t="shared" si="0"/>
        <v>1</v>
      </c>
      <c r="F13" s="9">
        <f t="shared" si="1"/>
        <v>0</v>
      </c>
      <c r="G13" s="37"/>
      <c r="H13" s="35"/>
      <c r="I13" s="36"/>
      <c r="J13" s="11"/>
      <c r="K13" s="20"/>
      <c r="L13" s="63"/>
      <c r="M13" s="61"/>
      <c r="N13" s="64"/>
      <c r="O13" s="25"/>
      <c r="P13" s="12"/>
      <c r="Q13" s="12"/>
      <c r="R13" s="12"/>
      <c r="S13" s="66"/>
      <c r="T13" s="61"/>
      <c r="U13" s="45"/>
      <c r="V13" s="21"/>
      <c r="W13" s="11"/>
      <c r="X13" s="35"/>
      <c r="Y13" s="36"/>
      <c r="Z13" s="37"/>
    </row>
    <row r="14" spans="1:26" ht="9.1" customHeight="1" thickTop="1" thickBot="1" x14ac:dyDescent="0.3">
      <c r="A14" s="2">
        <v>5</v>
      </c>
      <c r="B14" s="2">
        <v>60</v>
      </c>
      <c r="C14" s="6">
        <v>44</v>
      </c>
      <c r="D14" s="7">
        <f>IFERROR(MATCH($A$1&amp;"-"&amp;C14,[1]試合記録!$C$1:$C$553,0),"")</f>
        <v>14</v>
      </c>
      <c r="E14" s="8">
        <f t="shared" si="0"/>
        <v>1</v>
      </c>
      <c r="F14" s="9">
        <f t="shared" si="1"/>
        <v>0</v>
      </c>
      <c r="G14" s="37">
        <v>6</v>
      </c>
      <c r="H14" s="35" t="s">
        <v>23</v>
      </c>
      <c r="I14" s="36" t="s">
        <v>24</v>
      </c>
      <c r="J14" s="11"/>
      <c r="K14" s="20"/>
      <c r="L14" s="38">
        <f>F35</f>
        <v>0</v>
      </c>
      <c r="M14" s="24"/>
      <c r="N14" s="64"/>
      <c r="O14" s="25"/>
      <c r="P14" s="12"/>
      <c r="Q14" s="12"/>
      <c r="R14" s="12"/>
      <c r="S14" s="66"/>
      <c r="T14" s="21"/>
      <c r="U14" s="40">
        <f>F43</f>
        <v>1</v>
      </c>
      <c r="V14" s="21"/>
      <c r="W14" s="11"/>
      <c r="X14" s="35" t="s">
        <v>25</v>
      </c>
      <c r="Y14" s="36" t="s">
        <v>26</v>
      </c>
      <c r="Z14" s="37">
        <v>38</v>
      </c>
    </row>
    <row r="15" spans="1:26" ht="9.1" customHeight="1" thickTop="1" thickBot="1" x14ac:dyDescent="0.3">
      <c r="A15" s="2">
        <v>37</v>
      </c>
      <c r="B15" s="2">
        <v>28</v>
      </c>
      <c r="C15" s="6">
        <v>45</v>
      </c>
      <c r="D15" s="7">
        <f>IFERROR(MATCH($A$1&amp;"-"&amp;C15,[1]試合記録!$C$1:$C$553,0),"")</f>
        <v>15</v>
      </c>
      <c r="E15" s="8">
        <f t="shared" si="0"/>
        <v>0</v>
      </c>
      <c r="F15" s="9">
        <f t="shared" si="1"/>
        <v>1</v>
      </c>
      <c r="G15" s="37"/>
      <c r="H15" s="35"/>
      <c r="I15" s="36"/>
      <c r="J15" s="13"/>
      <c r="K15" s="22">
        <f>E5</f>
        <v>1</v>
      </c>
      <c r="L15" s="39"/>
      <c r="M15" s="24"/>
      <c r="N15" s="64"/>
      <c r="O15" s="25"/>
      <c r="P15" s="12"/>
      <c r="Q15" s="12"/>
      <c r="R15" s="12"/>
      <c r="S15" s="66"/>
      <c r="T15" s="21"/>
      <c r="U15" s="41"/>
      <c r="V15" s="23">
        <f>E21</f>
        <v>0</v>
      </c>
      <c r="W15" s="15"/>
      <c r="X15" s="35"/>
      <c r="Y15" s="36"/>
      <c r="Z15" s="37"/>
    </row>
    <row r="16" spans="1:26" ht="9.1" customHeight="1" thickTop="1" thickBot="1" x14ac:dyDescent="0.3">
      <c r="A16" s="2">
        <v>21</v>
      </c>
      <c r="B16" s="2">
        <v>44</v>
      </c>
      <c r="C16" s="6">
        <v>46</v>
      </c>
      <c r="D16" s="7">
        <f>IFERROR(MATCH($A$1&amp;"-"&amp;C16,[1]試合記録!$C$1:$C$553,0),"")</f>
        <v>16</v>
      </c>
      <c r="E16" s="8">
        <f t="shared" si="0"/>
        <v>0</v>
      </c>
      <c r="F16" s="9">
        <f t="shared" si="1"/>
        <v>1</v>
      </c>
      <c r="G16" s="37">
        <v>7</v>
      </c>
      <c r="H16" s="35" t="s">
        <v>27</v>
      </c>
      <c r="I16" s="36" t="s">
        <v>28</v>
      </c>
      <c r="J16" s="16"/>
      <c r="K16" s="14">
        <f>F5</f>
        <v>0</v>
      </c>
      <c r="L16" s="12"/>
      <c r="M16" s="24"/>
      <c r="N16" s="64"/>
      <c r="O16" s="25"/>
      <c r="P16" s="12"/>
      <c r="Q16" s="12"/>
      <c r="R16" s="12"/>
      <c r="S16" s="66"/>
      <c r="T16" s="21"/>
      <c r="U16" s="12"/>
      <c r="V16" s="12">
        <f>F21</f>
        <v>1</v>
      </c>
      <c r="W16" s="19"/>
      <c r="X16" s="35" t="s">
        <v>29</v>
      </c>
      <c r="Y16" s="36" t="s">
        <v>30</v>
      </c>
      <c r="Z16" s="37">
        <v>39</v>
      </c>
    </row>
    <row r="17" spans="1:26" ht="9.1" customHeight="1" thickTop="1" thickBot="1" x14ac:dyDescent="0.55000000000000004">
      <c r="A17" s="2">
        <v>53</v>
      </c>
      <c r="B17" s="2">
        <v>12</v>
      </c>
      <c r="C17" s="6">
        <v>47</v>
      </c>
      <c r="D17" s="7">
        <f>IFERROR(MATCH($A$1&amp;"-"&amp;C17,[1]試合記録!$C$1:$C$553,0),"")</f>
        <v>17</v>
      </c>
      <c r="E17" s="8">
        <f t="shared" si="0"/>
        <v>1</v>
      </c>
      <c r="F17" s="9">
        <f t="shared" si="1"/>
        <v>0</v>
      </c>
      <c r="G17" s="37"/>
      <c r="H17" s="35"/>
      <c r="I17" s="36"/>
      <c r="J17" s="11"/>
      <c r="K17" s="12"/>
      <c r="L17" s="12"/>
      <c r="M17" s="24"/>
      <c r="N17" s="65"/>
      <c r="O17" s="12"/>
      <c r="P17" s="12"/>
      <c r="Q17" s="12"/>
      <c r="R17" s="12"/>
      <c r="S17" s="67"/>
      <c r="T17" s="21"/>
      <c r="U17" s="12"/>
      <c r="V17" s="12"/>
      <c r="W17" s="11"/>
      <c r="X17" s="35"/>
      <c r="Y17" s="36"/>
      <c r="Z17" s="37"/>
    </row>
    <row r="18" spans="1:26" ht="9.1" customHeight="1" thickTop="1" thickBot="1" x14ac:dyDescent="0.55000000000000004">
      <c r="A18" s="2">
        <v>2</v>
      </c>
      <c r="B18" s="2">
        <v>63</v>
      </c>
      <c r="C18" s="6">
        <v>48</v>
      </c>
      <c r="D18" s="7">
        <f>IFERROR(MATCH($A$1&amp;"-"&amp;C18,[1]試合記録!$C$1:$C$553,0),"")</f>
        <v>18</v>
      </c>
      <c r="E18" s="8">
        <f t="shared" si="0"/>
        <v>1</v>
      </c>
      <c r="F18" s="9">
        <f t="shared" si="1"/>
        <v>0</v>
      </c>
      <c r="G18" s="37">
        <v>8</v>
      </c>
      <c r="H18" s="35" t="s">
        <v>31</v>
      </c>
      <c r="I18" s="36" t="s">
        <v>32</v>
      </c>
      <c r="J18" s="11"/>
      <c r="K18" s="12"/>
      <c r="L18" s="12"/>
      <c r="M18" s="24"/>
      <c r="N18" s="60">
        <f>F58</f>
        <v>1</v>
      </c>
      <c r="O18" s="64">
        <f>E62</f>
        <v>1</v>
      </c>
      <c r="P18" s="12"/>
      <c r="Q18" s="12"/>
      <c r="R18" s="66">
        <f>E63</f>
        <v>0</v>
      </c>
      <c r="S18" s="60">
        <f>F60</f>
        <v>0</v>
      </c>
      <c r="T18" s="21"/>
      <c r="U18" s="12"/>
      <c r="V18" s="12"/>
      <c r="W18" s="11"/>
      <c r="X18" s="35" t="s">
        <v>33</v>
      </c>
      <c r="Y18" s="36" t="s">
        <v>13</v>
      </c>
      <c r="Z18" s="37">
        <v>40</v>
      </c>
    </row>
    <row r="19" spans="1:26" ht="9.1" customHeight="1" thickTop="1" thickBot="1" x14ac:dyDescent="0.55000000000000004">
      <c r="A19" s="2">
        <v>34</v>
      </c>
      <c r="B19" s="2">
        <v>31</v>
      </c>
      <c r="C19" s="6">
        <v>49</v>
      </c>
      <c r="D19" s="7">
        <f>IFERROR(MATCH($A$1&amp;"-"&amp;C19,[1]試合記録!$C$1:$C$553,0),"")</f>
        <v>19</v>
      </c>
      <c r="E19" s="8">
        <f t="shared" si="0"/>
        <v>1</v>
      </c>
      <c r="F19" s="9">
        <f t="shared" si="1"/>
        <v>0</v>
      </c>
      <c r="G19" s="37"/>
      <c r="H19" s="35"/>
      <c r="I19" s="36"/>
      <c r="J19" s="13"/>
      <c r="K19" s="14">
        <f>E6</f>
        <v>1</v>
      </c>
      <c r="L19" s="12"/>
      <c r="M19" s="24"/>
      <c r="N19" s="61"/>
      <c r="O19" s="64"/>
      <c r="P19" s="12"/>
      <c r="Q19" s="12"/>
      <c r="R19" s="66"/>
      <c r="S19" s="61"/>
      <c r="T19" s="21"/>
      <c r="U19" s="12"/>
      <c r="V19" s="12">
        <f>E22</f>
        <v>1</v>
      </c>
      <c r="W19" s="15"/>
      <c r="X19" s="35"/>
      <c r="Y19" s="36"/>
      <c r="Z19" s="37"/>
    </row>
    <row r="20" spans="1:26" ht="9.1" customHeight="1" thickTop="1" thickBot="1" x14ac:dyDescent="0.55000000000000004">
      <c r="A20" s="2">
        <v>18</v>
      </c>
      <c r="B20" s="2">
        <v>47</v>
      </c>
      <c r="C20" s="6">
        <v>50</v>
      </c>
      <c r="D20" s="7">
        <f>IFERROR(MATCH($A$1&amp;"-"&amp;C20,[1]試合記録!$C$1:$C$553,0),"")</f>
        <v>20</v>
      </c>
      <c r="E20" s="8">
        <f t="shared" si="0"/>
        <v>1</v>
      </c>
      <c r="F20" s="9">
        <f t="shared" si="1"/>
        <v>0</v>
      </c>
      <c r="G20" s="37">
        <v>9</v>
      </c>
      <c r="H20" s="35" t="s">
        <v>34</v>
      </c>
      <c r="I20" s="36" t="s">
        <v>7</v>
      </c>
      <c r="J20" s="16"/>
      <c r="K20" s="17">
        <f>F6</f>
        <v>0</v>
      </c>
      <c r="L20" s="56">
        <f>E36</f>
        <v>0</v>
      </c>
      <c r="M20" s="24"/>
      <c r="N20" s="61"/>
      <c r="O20" s="64"/>
      <c r="P20" s="12"/>
      <c r="Q20" s="12"/>
      <c r="R20" s="66"/>
      <c r="S20" s="61"/>
      <c r="T20" s="21"/>
      <c r="U20" s="58">
        <f>E44</f>
        <v>1</v>
      </c>
      <c r="V20" s="18">
        <f>F22</f>
        <v>0</v>
      </c>
      <c r="W20" s="19"/>
      <c r="X20" s="35" t="s">
        <v>35</v>
      </c>
      <c r="Y20" s="36" t="s">
        <v>36</v>
      </c>
      <c r="Z20" s="37">
        <v>41</v>
      </c>
    </row>
    <row r="21" spans="1:26" ht="9.1" customHeight="1" thickTop="1" thickBot="1" x14ac:dyDescent="0.55000000000000004">
      <c r="A21" s="2">
        <v>50</v>
      </c>
      <c r="B21" s="2">
        <v>15</v>
      </c>
      <c r="C21" s="6">
        <v>51</v>
      </c>
      <c r="D21" s="7">
        <f>IFERROR(MATCH($A$1&amp;"-"&amp;C21,[1]試合記録!$C$1:$C$553,0),"")</f>
        <v>21</v>
      </c>
      <c r="E21" s="8">
        <f t="shared" si="0"/>
        <v>0</v>
      </c>
      <c r="F21" s="9">
        <f t="shared" si="1"/>
        <v>1</v>
      </c>
      <c r="G21" s="37"/>
      <c r="H21" s="35"/>
      <c r="I21" s="36"/>
      <c r="J21" s="11"/>
      <c r="K21" s="20"/>
      <c r="L21" s="57"/>
      <c r="M21" s="24"/>
      <c r="N21" s="61"/>
      <c r="O21" s="64"/>
      <c r="P21" s="12"/>
      <c r="Q21" s="12"/>
      <c r="R21" s="66"/>
      <c r="S21" s="61"/>
      <c r="T21" s="21"/>
      <c r="U21" s="59"/>
      <c r="V21" s="21"/>
      <c r="W21" s="11"/>
      <c r="X21" s="35"/>
      <c r="Y21" s="36"/>
      <c r="Z21" s="37"/>
    </row>
    <row r="22" spans="1:26" ht="9.1" customHeight="1" thickTop="1" thickBot="1" x14ac:dyDescent="0.55000000000000004">
      <c r="A22" s="2">
        <v>7</v>
      </c>
      <c r="B22" s="2">
        <v>58</v>
      </c>
      <c r="C22" s="6">
        <v>52</v>
      </c>
      <c r="D22" s="7">
        <f>IFERROR(MATCH($A$1&amp;"-"&amp;C22,[1]試合記録!$C$1:$C$553,0),"")</f>
        <v>22</v>
      </c>
      <c r="E22" s="8">
        <f t="shared" si="0"/>
        <v>1</v>
      </c>
      <c r="F22" s="9">
        <f t="shared" si="1"/>
        <v>0</v>
      </c>
      <c r="G22" s="37">
        <v>10</v>
      </c>
      <c r="H22" s="35" t="s">
        <v>37</v>
      </c>
      <c r="I22" s="36" t="s">
        <v>22</v>
      </c>
      <c r="J22" s="11"/>
      <c r="K22" s="20"/>
      <c r="L22" s="52">
        <f>F36</f>
        <v>1</v>
      </c>
      <c r="M22" s="54">
        <f>E51</f>
        <v>0</v>
      </c>
      <c r="N22" s="61"/>
      <c r="O22" s="64"/>
      <c r="P22" s="12"/>
      <c r="Q22" s="12"/>
      <c r="R22" s="66"/>
      <c r="S22" s="61"/>
      <c r="T22" s="54">
        <f>E55</f>
        <v>1</v>
      </c>
      <c r="U22" s="50">
        <f>F44</f>
        <v>0</v>
      </c>
      <c r="V22" s="21"/>
      <c r="W22" s="11"/>
      <c r="X22" s="35" t="s">
        <v>38</v>
      </c>
      <c r="Y22" s="36" t="s">
        <v>39</v>
      </c>
      <c r="Z22" s="37">
        <v>42</v>
      </c>
    </row>
    <row r="23" spans="1:26" ht="9.1" customHeight="1" thickTop="1" thickBot="1" x14ac:dyDescent="0.55000000000000004">
      <c r="A23" s="2">
        <v>39</v>
      </c>
      <c r="B23" s="2">
        <v>26</v>
      </c>
      <c r="C23" s="6">
        <v>53</v>
      </c>
      <c r="D23" s="7">
        <f>IFERROR(MATCH($A$1&amp;"-"&amp;C23,[1]試合記録!$C$1:$C$553,0),"")</f>
        <v>23</v>
      </c>
      <c r="E23" s="8">
        <f t="shared" si="0"/>
        <v>0</v>
      </c>
      <c r="F23" s="9">
        <f t="shared" si="1"/>
        <v>1</v>
      </c>
      <c r="G23" s="37"/>
      <c r="H23" s="35"/>
      <c r="I23" s="36"/>
      <c r="J23" s="13"/>
      <c r="K23" s="22">
        <f>E7</f>
        <v>1</v>
      </c>
      <c r="L23" s="53"/>
      <c r="M23" s="54"/>
      <c r="N23" s="61"/>
      <c r="O23" s="64"/>
      <c r="P23" s="12"/>
      <c r="Q23" s="12"/>
      <c r="R23" s="66"/>
      <c r="S23" s="61"/>
      <c r="T23" s="54"/>
      <c r="U23" s="51"/>
      <c r="V23" s="23">
        <f>E23</f>
        <v>0</v>
      </c>
      <c r="W23" s="15"/>
      <c r="X23" s="35"/>
      <c r="Y23" s="36"/>
      <c r="Z23" s="37"/>
    </row>
    <row r="24" spans="1:26" ht="9.1" customHeight="1" thickTop="1" thickBot="1" x14ac:dyDescent="0.55000000000000004">
      <c r="A24" s="2">
        <v>23</v>
      </c>
      <c r="B24" s="2">
        <v>42</v>
      </c>
      <c r="C24" s="6">
        <v>54</v>
      </c>
      <c r="D24" s="7">
        <f>IFERROR(MATCH($A$1&amp;"-"&amp;C24,[1]試合記録!$C$1:$C$553,0),"")</f>
        <v>24</v>
      </c>
      <c r="E24" s="8">
        <f t="shared" si="0"/>
        <v>1</v>
      </c>
      <c r="F24" s="9">
        <f t="shared" si="1"/>
        <v>0</v>
      </c>
      <c r="G24" s="37">
        <v>11</v>
      </c>
      <c r="H24" s="35" t="s">
        <v>40</v>
      </c>
      <c r="I24" s="36" t="s">
        <v>18</v>
      </c>
      <c r="J24" s="16"/>
      <c r="K24" s="14">
        <f>F7</f>
        <v>0</v>
      </c>
      <c r="L24" s="24"/>
      <c r="M24" s="54"/>
      <c r="N24" s="61"/>
      <c r="O24" s="64"/>
      <c r="P24" s="12"/>
      <c r="Q24" s="12"/>
      <c r="R24" s="66"/>
      <c r="S24" s="61"/>
      <c r="T24" s="54"/>
      <c r="U24" s="21"/>
      <c r="V24" s="12">
        <f>F23</f>
        <v>1</v>
      </c>
      <c r="W24" s="19"/>
      <c r="X24" s="35" t="s">
        <v>41</v>
      </c>
      <c r="Y24" s="36" t="s">
        <v>42</v>
      </c>
      <c r="Z24" s="37">
        <v>43</v>
      </c>
    </row>
    <row r="25" spans="1:26" ht="9.1" customHeight="1" thickTop="1" thickBot="1" x14ac:dyDescent="0.55000000000000004">
      <c r="A25" s="2">
        <v>55</v>
      </c>
      <c r="B25" s="2">
        <v>10</v>
      </c>
      <c r="C25" s="6">
        <v>55</v>
      </c>
      <c r="D25" s="7">
        <f>IFERROR(MATCH($A$1&amp;"-"&amp;C25,[1]試合記録!$C$1:$C$553,0),"")</f>
        <v>25</v>
      </c>
      <c r="E25" s="8">
        <f t="shared" si="0"/>
        <v>0</v>
      </c>
      <c r="F25" s="9">
        <f t="shared" si="1"/>
        <v>1</v>
      </c>
      <c r="G25" s="37"/>
      <c r="H25" s="35"/>
      <c r="I25" s="36"/>
      <c r="J25" s="11"/>
      <c r="K25" s="12"/>
      <c r="L25" s="24"/>
      <c r="M25" s="55"/>
      <c r="N25" s="61"/>
      <c r="O25" s="64"/>
      <c r="P25" s="12"/>
      <c r="Q25" s="12"/>
      <c r="R25" s="66"/>
      <c r="S25" s="61"/>
      <c r="T25" s="55"/>
      <c r="U25" s="21"/>
      <c r="V25" s="12"/>
      <c r="W25" s="11"/>
      <c r="X25" s="35"/>
      <c r="Y25" s="36"/>
      <c r="Z25" s="37"/>
    </row>
    <row r="26" spans="1:26" ht="9.1" customHeight="1" thickTop="1" thickBot="1" x14ac:dyDescent="0.55000000000000004">
      <c r="A26" s="2">
        <v>3</v>
      </c>
      <c r="B26" s="2">
        <v>62</v>
      </c>
      <c r="C26" s="6">
        <v>56</v>
      </c>
      <c r="D26" s="7">
        <f>IFERROR(MATCH($A$1&amp;"-"&amp;C26,[1]試合記録!$C$1:$C$553,0),"")</f>
        <v>26</v>
      </c>
      <c r="E26" s="8">
        <f t="shared" si="0"/>
        <v>1</v>
      </c>
      <c r="F26" s="9">
        <f t="shared" si="1"/>
        <v>0</v>
      </c>
      <c r="G26" s="37">
        <v>12</v>
      </c>
      <c r="H26" s="35" t="s">
        <v>43</v>
      </c>
      <c r="I26" s="36" t="s">
        <v>44</v>
      </c>
      <c r="J26" s="11"/>
      <c r="K26" s="12"/>
      <c r="L26" s="24"/>
      <c r="M26" s="46">
        <f>F51</f>
        <v>1</v>
      </c>
      <c r="N26" s="24"/>
      <c r="O26" s="64"/>
      <c r="P26" s="12"/>
      <c r="Q26" s="12"/>
      <c r="R26" s="66"/>
      <c r="S26" s="21"/>
      <c r="T26" s="48">
        <f>F55</f>
        <v>0</v>
      </c>
      <c r="U26" s="21"/>
      <c r="V26" s="12"/>
      <c r="W26" s="11"/>
      <c r="X26" s="35" t="s">
        <v>45</v>
      </c>
      <c r="Y26" s="36" t="s">
        <v>24</v>
      </c>
      <c r="Z26" s="37">
        <v>44</v>
      </c>
    </row>
    <row r="27" spans="1:26" ht="9.1" customHeight="1" thickTop="1" thickBot="1" x14ac:dyDescent="0.55000000000000004">
      <c r="A27" s="2">
        <v>35</v>
      </c>
      <c r="B27" s="2">
        <v>30</v>
      </c>
      <c r="C27" s="6">
        <v>57</v>
      </c>
      <c r="D27" s="7">
        <f>IFERROR(MATCH($A$1&amp;"-"&amp;C27,[1]試合記録!$C$1:$C$553,0),"")</f>
        <v>27</v>
      </c>
      <c r="E27" s="8">
        <f t="shared" si="0"/>
        <v>1</v>
      </c>
      <c r="F27" s="9">
        <f t="shared" si="1"/>
        <v>0</v>
      </c>
      <c r="G27" s="37"/>
      <c r="H27" s="35"/>
      <c r="I27" s="36"/>
      <c r="J27" s="13"/>
      <c r="K27" s="14">
        <f>E8</f>
        <v>0</v>
      </c>
      <c r="L27" s="24"/>
      <c r="M27" s="47"/>
      <c r="N27" s="24"/>
      <c r="O27" s="64"/>
      <c r="P27" s="12"/>
      <c r="Q27" s="12"/>
      <c r="R27" s="66"/>
      <c r="S27" s="21"/>
      <c r="T27" s="49"/>
      <c r="U27" s="21"/>
      <c r="V27" s="12">
        <f>E24</f>
        <v>1</v>
      </c>
      <c r="W27" s="15"/>
      <c r="X27" s="35"/>
      <c r="Y27" s="36"/>
      <c r="Z27" s="37"/>
    </row>
    <row r="28" spans="1:26" ht="9.1" customHeight="1" thickTop="1" thickBot="1" x14ac:dyDescent="0.55000000000000004">
      <c r="A28" s="2">
        <v>19</v>
      </c>
      <c r="B28" s="2">
        <v>46</v>
      </c>
      <c r="C28" s="6">
        <v>58</v>
      </c>
      <c r="D28" s="7">
        <f>IFERROR(MATCH($A$1&amp;"-"&amp;C28,[1]試合記録!$C$1:$C$553,0),"")</f>
        <v>28</v>
      </c>
      <c r="E28" s="8">
        <f t="shared" si="0"/>
        <v>1</v>
      </c>
      <c r="F28" s="9">
        <f t="shared" si="1"/>
        <v>0</v>
      </c>
      <c r="G28" s="37">
        <v>13</v>
      </c>
      <c r="H28" s="35" t="s">
        <v>46</v>
      </c>
      <c r="I28" s="36" t="s">
        <v>30</v>
      </c>
      <c r="J28" s="16"/>
      <c r="K28" s="17">
        <f>F8</f>
        <v>1</v>
      </c>
      <c r="L28" s="42">
        <f>E37</f>
        <v>0</v>
      </c>
      <c r="M28" s="47"/>
      <c r="N28" s="24"/>
      <c r="O28" s="64"/>
      <c r="P28" s="12"/>
      <c r="Q28" s="12"/>
      <c r="R28" s="66"/>
      <c r="S28" s="21"/>
      <c r="T28" s="49"/>
      <c r="U28" s="44">
        <f>E45</f>
        <v>0</v>
      </c>
      <c r="V28" s="18">
        <f>F24</f>
        <v>0</v>
      </c>
      <c r="W28" s="19"/>
      <c r="X28" s="35" t="s">
        <v>47</v>
      </c>
      <c r="Y28" s="36" t="s">
        <v>48</v>
      </c>
      <c r="Z28" s="37">
        <v>45</v>
      </c>
    </row>
    <row r="29" spans="1:26" ht="9.1" customHeight="1" thickTop="1" thickBot="1" x14ac:dyDescent="0.55000000000000004">
      <c r="A29" s="2">
        <v>51</v>
      </c>
      <c r="B29" s="2">
        <v>14</v>
      </c>
      <c r="C29" s="6">
        <v>59</v>
      </c>
      <c r="D29" s="7">
        <f>IFERROR(MATCH($A$1&amp;"-"&amp;C29,[1]試合記録!$C$1:$C$553,0),"")</f>
        <v>29</v>
      </c>
      <c r="E29" s="8">
        <f t="shared" si="0"/>
        <v>0</v>
      </c>
      <c r="F29" s="9">
        <f t="shared" si="1"/>
        <v>1</v>
      </c>
      <c r="G29" s="37"/>
      <c r="H29" s="35"/>
      <c r="I29" s="36"/>
      <c r="J29" s="11"/>
      <c r="K29" s="20"/>
      <c r="L29" s="43"/>
      <c r="M29" s="47"/>
      <c r="N29" s="24"/>
      <c r="O29" s="64"/>
      <c r="P29" s="12"/>
      <c r="Q29" s="12"/>
      <c r="R29" s="66"/>
      <c r="S29" s="21"/>
      <c r="T29" s="49"/>
      <c r="U29" s="45"/>
      <c r="V29" s="21"/>
      <c r="W29" s="11"/>
      <c r="X29" s="35"/>
      <c r="Y29" s="36"/>
      <c r="Z29" s="37"/>
    </row>
    <row r="30" spans="1:26" ht="9.1" customHeight="1" thickTop="1" thickBot="1" x14ac:dyDescent="0.55000000000000004">
      <c r="A30" s="2">
        <v>6</v>
      </c>
      <c r="B30" s="2">
        <v>59</v>
      </c>
      <c r="C30" s="6">
        <v>60</v>
      </c>
      <c r="D30" s="7">
        <f>IFERROR(MATCH($A$1&amp;"-"&amp;C30,[1]試合記録!$C$1:$C$553,0),"")</f>
        <v>30</v>
      </c>
      <c r="E30" s="8">
        <f t="shared" si="0"/>
        <v>1</v>
      </c>
      <c r="F30" s="9">
        <f t="shared" si="1"/>
        <v>0</v>
      </c>
      <c r="G30" s="37">
        <v>14</v>
      </c>
      <c r="H30" s="35" t="s">
        <v>49</v>
      </c>
      <c r="I30" s="36" t="s">
        <v>3</v>
      </c>
      <c r="J30" s="11"/>
      <c r="K30" s="20"/>
      <c r="L30" s="38">
        <f>F37</f>
        <v>1</v>
      </c>
      <c r="M30" s="12"/>
      <c r="N30" s="24"/>
      <c r="O30" s="64"/>
      <c r="P30" s="12"/>
      <c r="Q30" s="12"/>
      <c r="R30" s="66"/>
      <c r="S30" s="21"/>
      <c r="T30" s="12"/>
      <c r="U30" s="40">
        <f>F45</f>
        <v>1</v>
      </c>
      <c r="V30" s="21"/>
      <c r="W30" s="11"/>
      <c r="X30" s="35" t="s">
        <v>50</v>
      </c>
      <c r="Y30" s="36" t="s">
        <v>44</v>
      </c>
      <c r="Z30" s="37">
        <v>46</v>
      </c>
    </row>
    <row r="31" spans="1:26" ht="9.1" customHeight="1" thickTop="1" thickBot="1" x14ac:dyDescent="0.55000000000000004">
      <c r="A31" s="2">
        <v>38</v>
      </c>
      <c r="B31" s="2">
        <v>27</v>
      </c>
      <c r="C31" s="6">
        <v>61</v>
      </c>
      <c r="D31" s="7">
        <f>IFERROR(MATCH($A$1&amp;"-"&amp;C31,[1]試合記録!$C$1:$C$553,0),"")</f>
        <v>31</v>
      </c>
      <c r="E31" s="8">
        <f t="shared" si="0"/>
        <v>0</v>
      </c>
      <c r="F31" s="9">
        <f t="shared" si="1"/>
        <v>1</v>
      </c>
      <c r="G31" s="37"/>
      <c r="H31" s="35"/>
      <c r="I31" s="36"/>
      <c r="J31" s="13"/>
      <c r="K31" s="22">
        <f>E9</f>
        <v>1</v>
      </c>
      <c r="L31" s="39"/>
      <c r="M31" s="12"/>
      <c r="N31" s="24"/>
      <c r="O31" s="64"/>
      <c r="P31" s="12"/>
      <c r="Q31" s="12"/>
      <c r="R31" s="66"/>
      <c r="S31" s="21"/>
      <c r="T31" s="12"/>
      <c r="U31" s="41"/>
      <c r="V31" s="23">
        <f>E25</f>
        <v>0</v>
      </c>
      <c r="W31" s="15"/>
      <c r="X31" s="35"/>
      <c r="Y31" s="36"/>
      <c r="Z31" s="37"/>
    </row>
    <row r="32" spans="1:26" ht="9.1" customHeight="1" thickTop="1" thickBot="1" x14ac:dyDescent="0.55000000000000004">
      <c r="A32" s="2">
        <v>22</v>
      </c>
      <c r="B32" s="2">
        <v>43</v>
      </c>
      <c r="C32" s="6">
        <v>62</v>
      </c>
      <c r="D32" s="7">
        <f>IFERROR(MATCH($A$1&amp;"-"&amp;C32,[1]試合記録!$C$1:$C$553,0),"")</f>
        <v>32</v>
      </c>
      <c r="E32" s="8">
        <f t="shared" si="0"/>
        <v>1</v>
      </c>
      <c r="F32" s="9">
        <f t="shared" si="1"/>
        <v>0</v>
      </c>
      <c r="G32" s="37">
        <v>15</v>
      </c>
      <c r="H32" s="35" t="s">
        <v>51</v>
      </c>
      <c r="I32" s="36" t="s">
        <v>26</v>
      </c>
      <c r="J32" s="16"/>
      <c r="K32" s="14">
        <f>F9</f>
        <v>0</v>
      </c>
      <c r="L32" s="12"/>
      <c r="M32" s="12"/>
      <c r="N32" s="24"/>
      <c r="O32" s="64"/>
      <c r="P32" s="12"/>
      <c r="Q32" s="12"/>
      <c r="R32" s="66"/>
      <c r="S32" s="21"/>
      <c r="T32" s="12"/>
      <c r="U32" s="12"/>
      <c r="V32" s="12">
        <f>F25</f>
        <v>1</v>
      </c>
      <c r="W32" s="19"/>
      <c r="X32" s="35" t="s">
        <v>52</v>
      </c>
      <c r="Y32" s="36" t="s">
        <v>32</v>
      </c>
      <c r="Z32" s="37">
        <v>47</v>
      </c>
    </row>
    <row r="33" spans="1:26" ht="9.1" customHeight="1" thickTop="1" thickBot="1" x14ac:dyDescent="0.55000000000000004">
      <c r="A33" s="2">
        <v>54</v>
      </c>
      <c r="B33" s="2">
        <v>11</v>
      </c>
      <c r="C33" s="6">
        <v>63</v>
      </c>
      <c r="D33" s="7">
        <f>IFERROR(MATCH($A$1&amp;"-"&amp;C33,[1]試合記録!$C$1:$C$553,0),"")</f>
        <v>33</v>
      </c>
      <c r="E33" s="8">
        <f t="shared" si="0"/>
        <v>1</v>
      </c>
      <c r="F33" s="9">
        <f t="shared" si="1"/>
        <v>0</v>
      </c>
      <c r="G33" s="37"/>
      <c r="H33" s="35"/>
      <c r="I33" s="36"/>
      <c r="J33" s="11"/>
      <c r="K33" s="12"/>
      <c r="L33" s="12"/>
      <c r="M33" s="12"/>
      <c r="N33" s="24"/>
      <c r="O33" s="65"/>
      <c r="P33" s="26">
        <f>E64</f>
        <v>1</v>
      </c>
      <c r="Q33" s="27">
        <f>F64</f>
        <v>0</v>
      </c>
      <c r="R33" s="67"/>
      <c r="S33" s="21"/>
      <c r="T33" s="12"/>
      <c r="U33" s="12"/>
      <c r="V33" s="12"/>
      <c r="W33" s="11"/>
      <c r="X33" s="35"/>
      <c r="Y33" s="36"/>
      <c r="Z33" s="37"/>
    </row>
    <row r="34" spans="1:26" ht="9.1" customHeight="1" thickTop="1" thickBot="1" x14ac:dyDescent="0.55000000000000004">
      <c r="C34" s="28">
        <v>16</v>
      </c>
      <c r="D34" s="7">
        <f>IFERROR(MATCH($A$1&amp;"-"&amp;C34,[1]試合記録!$C$1:$C$553,0),"")</f>
        <v>34</v>
      </c>
      <c r="E34" s="8">
        <f t="shared" ref="E34:E65" si="2">IF(D34="",IF(B34&gt;$B$1,1,0),INDEX(白,D34,1))</f>
        <v>0</v>
      </c>
      <c r="F34" s="9">
        <f t="shared" ref="F34:F67" si="3">IF(D34="",IF(A34&gt;$B$1,1,0),INDEX(青,D34,1))</f>
        <v>1</v>
      </c>
      <c r="G34" s="37">
        <v>16</v>
      </c>
      <c r="H34" s="35" t="s">
        <v>53</v>
      </c>
      <c r="I34" s="36" t="s">
        <v>20</v>
      </c>
      <c r="J34" s="11"/>
      <c r="K34" s="12"/>
      <c r="L34" s="12"/>
      <c r="M34" s="12"/>
      <c r="N34" s="24"/>
      <c r="O34" s="46">
        <f>F62</f>
        <v>0</v>
      </c>
      <c r="P34" s="12"/>
      <c r="Q34" s="12"/>
      <c r="R34" s="48">
        <f>F63</f>
        <v>1</v>
      </c>
      <c r="S34" s="21"/>
      <c r="T34" s="12"/>
      <c r="U34" s="12"/>
      <c r="V34" s="12"/>
      <c r="W34" s="11"/>
      <c r="X34" s="35" t="s">
        <v>54</v>
      </c>
      <c r="Y34" s="36" t="s">
        <v>30</v>
      </c>
      <c r="Z34" s="37">
        <v>48</v>
      </c>
    </row>
    <row r="35" spans="1:26" ht="9.1" customHeight="1" thickTop="1" thickBot="1" x14ac:dyDescent="0.55000000000000004">
      <c r="C35" s="28">
        <v>17</v>
      </c>
      <c r="D35" s="7">
        <f>IFERROR(MATCH($A$1&amp;"-"&amp;C35,[1]試合記録!$C$1:$C$553,0),"")</f>
        <v>35</v>
      </c>
      <c r="E35" s="8">
        <f t="shared" si="2"/>
        <v>1</v>
      </c>
      <c r="F35" s="9">
        <f t="shared" si="3"/>
        <v>0</v>
      </c>
      <c r="G35" s="37"/>
      <c r="H35" s="35"/>
      <c r="I35" s="36"/>
      <c r="J35" s="13"/>
      <c r="K35" s="14">
        <f>E10</f>
        <v>1</v>
      </c>
      <c r="L35" s="12"/>
      <c r="M35" s="12"/>
      <c r="N35" s="24"/>
      <c r="O35" s="47"/>
      <c r="P35" s="12"/>
      <c r="Q35" s="12"/>
      <c r="R35" s="49"/>
      <c r="S35" s="21"/>
      <c r="T35" s="12"/>
      <c r="U35" s="12"/>
      <c r="V35" s="12">
        <f>E26</f>
        <v>1</v>
      </c>
      <c r="W35" s="15"/>
      <c r="X35" s="35"/>
      <c r="Y35" s="36"/>
      <c r="Z35" s="37"/>
    </row>
    <row r="36" spans="1:26" ht="9.1" customHeight="1" thickTop="1" thickBot="1" x14ac:dyDescent="0.55000000000000004">
      <c r="C36" s="28">
        <v>18</v>
      </c>
      <c r="D36" s="7">
        <f>IFERROR(MATCH($A$1&amp;"-"&amp;C36,[1]試合記録!$C$1:$C$553,0),"")</f>
        <v>36</v>
      </c>
      <c r="E36" s="8">
        <f t="shared" si="2"/>
        <v>0</v>
      </c>
      <c r="F36" s="9">
        <f t="shared" si="3"/>
        <v>1</v>
      </c>
      <c r="G36" s="37">
        <v>17</v>
      </c>
      <c r="H36" s="35" t="s">
        <v>55</v>
      </c>
      <c r="I36" s="36" t="s">
        <v>11</v>
      </c>
      <c r="J36" s="16"/>
      <c r="K36" s="17">
        <f>F10</f>
        <v>0</v>
      </c>
      <c r="L36" s="56">
        <f>E38</f>
        <v>1</v>
      </c>
      <c r="M36" s="12"/>
      <c r="N36" s="24"/>
      <c r="O36" s="47"/>
      <c r="P36" s="12"/>
      <c r="Q36" s="12"/>
      <c r="R36" s="49"/>
      <c r="S36" s="21"/>
      <c r="T36" s="12"/>
      <c r="U36" s="58">
        <f>E46</f>
        <v>1</v>
      </c>
      <c r="V36" s="18">
        <f>F26</f>
        <v>0</v>
      </c>
      <c r="W36" s="19"/>
      <c r="X36" s="35" t="s">
        <v>56</v>
      </c>
      <c r="Y36" s="36" t="s">
        <v>3</v>
      </c>
      <c r="Z36" s="37">
        <v>49</v>
      </c>
    </row>
    <row r="37" spans="1:26" ht="9.1" customHeight="1" thickTop="1" thickBot="1" x14ac:dyDescent="0.55000000000000004">
      <c r="C37" s="28">
        <v>19</v>
      </c>
      <c r="D37" s="7">
        <f>IFERROR(MATCH($A$1&amp;"-"&amp;C37,[1]試合記録!$C$1:$C$553,0),"")</f>
        <v>37</v>
      </c>
      <c r="E37" s="8">
        <f t="shared" si="2"/>
        <v>0</v>
      </c>
      <c r="F37" s="9">
        <f t="shared" si="3"/>
        <v>1</v>
      </c>
      <c r="G37" s="37"/>
      <c r="H37" s="35"/>
      <c r="I37" s="36"/>
      <c r="J37" s="11"/>
      <c r="K37" s="20"/>
      <c r="L37" s="57"/>
      <c r="M37" s="12"/>
      <c r="N37" s="24"/>
      <c r="O37" s="47"/>
      <c r="P37" s="12"/>
      <c r="Q37" s="12"/>
      <c r="R37" s="49"/>
      <c r="S37" s="21"/>
      <c r="T37" s="12"/>
      <c r="U37" s="59"/>
      <c r="V37" s="21"/>
      <c r="W37" s="11"/>
      <c r="X37" s="35"/>
      <c r="Y37" s="36"/>
      <c r="Z37" s="37"/>
    </row>
    <row r="38" spans="1:26" ht="9.1" customHeight="1" thickTop="1" thickBot="1" x14ac:dyDescent="0.55000000000000004">
      <c r="C38" s="28">
        <v>20</v>
      </c>
      <c r="D38" s="7">
        <f>IFERROR(MATCH($A$1&amp;"-"&amp;C38,[1]試合記録!$C$1:$C$553,0),"")</f>
        <v>38</v>
      </c>
      <c r="E38" s="8">
        <f t="shared" si="2"/>
        <v>1</v>
      </c>
      <c r="F38" s="9">
        <f t="shared" si="3"/>
        <v>0</v>
      </c>
      <c r="G38" s="37">
        <v>18</v>
      </c>
      <c r="H38" s="35" t="s">
        <v>57</v>
      </c>
      <c r="I38" s="36" t="s">
        <v>42</v>
      </c>
      <c r="J38" s="11"/>
      <c r="K38" s="20"/>
      <c r="L38" s="52">
        <f>F38</f>
        <v>0</v>
      </c>
      <c r="M38" s="64">
        <f>E52</f>
        <v>1</v>
      </c>
      <c r="N38" s="24"/>
      <c r="O38" s="47"/>
      <c r="P38" s="12"/>
      <c r="Q38" s="12"/>
      <c r="R38" s="49"/>
      <c r="S38" s="21"/>
      <c r="T38" s="66">
        <f>E56</f>
        <v>1</v>
      </c>
      <c r="U38" s="50">
        <f>F46</f>
        <v>0</v>
      </c>
      <c r="V38" s="21"/>
      <c r="W38" s="11"/>
      <c r="X38" s="35" t="s">
        <v>58</v>
      </c>
      <c r="Y38" s="36" t="s">
        <v>59</v>
      </c>
      <c r="Z38" s="37">
        <v>50</v>
      </c>
    </row>
    <row r="39" spans="1:26" ht="9.1" customHeight="1" thickTop="1" thickBot="1" x14ac:dyDescent="0.55000000000000004">
      <c r="C39" s="28">
        <v>21</v>
      </c>
      <c r="D39" s="7">
        <f>IFERROR(MATCH($A$1&amp;"-"&amp;C39,[1]試合記録!$C$1:$C$553,0),"")</f>
        <v>39</v>
      </c>
      <c r="E39" s="8">
        <f t="shared" si="2"/>
        <v>1</v>
      </c>
      <c r="F39" s="9">
        <f t="shared" si="3"/>
        <v>0</v>
      </c>
      <c r="G39" s="37"/>
      <c r="H39" s="35"/>
      <c r="I39" s="36"/>
      <c r="J39" s="13"/>
      <c r="K39" s="22">
        <f>E11</f>
        <v>1</v>
      </c>
      <c r="L39" s="53"/>
      <c r="M39" s="64"/>
      <c r="N39" s="24"/>
      <c r="O39" s="47"/>
      <c r="P39" s="12"/>
      <c r="Q39" s="12"/>
      <c r="R39" s="49"/>
      <c r="S39" s="21"/>
      <c r="T39" s="66"/>
      <c r="U39" s="51"/>
      <c r="V39" s="23">
        <f>E27</f>
        <v>1</v>
      </c>
      <c r="W39" s="15"/>
      <c r="X39" s="35"/>
      <c r="Y39" s="36"/>
      <c r="Z39" s="37"/>
    </row>
    <row r="40" spans="1:26" ht="9.1" customHeight="1" thickTop="1" thickBot="1" x14ac:dyDescent="0.55000000000000004">
      <c r="C40" s="28">
        <v>22</v>
      </c>
      <c r="D40" s="7">
        <f>IFERROR(MATCH($A$1&amp;"-"&amp;C40,[1]試合記録!$C$1:$C$553,0),"")</f>
        <v>40</v>
      </c>
      <c r="E40" s="8">
        <f t="shared" si="2"/>
        <v>1</v>
      </c>
      <c r="F40" s="9">
        <f t="shared" si="3"/>
        <v>0</v>
      </c>
      <c r="G40" s="37">
        <v>19</v>
      </c>
      <c r="H40" s="35" t="s">
        <v>60</v>
      </c>
      <c r="I40" s="36" t="s">
        <v>13</v>
      </c>
      <c r="J40" s="16"/>
      <c r="K40" s="14">
        <f>F11</f>
        <v>0</v>
      </c>
      <c r="L40" s="24"/>
      <c r="M40" s="64"/>
      <c r="N40" s="24"/>
      <c r="O40" s="47"/>
      <c r="P40" s="12"/>
      <c r="Q40" s="12"/>
      <c r="R40" s="49"/>
      <c r="S40" s="21"/>
      <c r="T40" s="66"/>
      <c r="U40" s="21"/>
      <c r="V40" s="12">
        <f>F27</f>
        <v>0</v>
      </c>
      <c r="W40" s="19"/>
      <c r="X40" s="35" t="s">
        <v>61</v>
      </c>
      <c r="Y40" s="36" t="s">
        <v>32</v>
      </c>
      <c r="Z40" s="37">
        <v>51</v>
      </c>
    </row>
    <row r="41" spans="1:26" ht="9.1" customHeight="1" thickTop="1" thickBot="1" x14ac:dyDescent="0.55000000000000004">
      <c r="C41" s="28">
        <v>23</v>
      </c>
      <c r="D41" s="7">
        <f>IFERROR(MATCH($A$1&amp;"-"&amp;C41,[1]試合記録!$C$1:$C$553,0),"")</f>
        <v>41</v>
      </c>
      <c r="E41" s="8">
        <f t="shared" si="2"/>
        <v>1</v>
      </c>
      <c r="F41" s="9">
        <f t="shared" si="3"/>
        <v>0</v>
      </c>
      <c r="G41" s="37"/>
      <c r="H41" s="35"/>
      <c r="I41" s="36"/>
      <c r="J41" s="11"/>
      <c r="K41" s="12"/>
      <c r="L41" s="24"/>
      <c r="M41" s="65"/>
      <c r="N41" s="24"/>
      <c r="O41" s="47"/>
      <c r="P41" s="12"/>
      <c r="Q41" s="12"/>
      <c r="R41" s="49"/>
      <c r="S41" s="21"/>
      <c r="T41" s="67"/>
      <c r="U41" s="21"/>
      <c r="V41" s="12"/>
      <c r="W41" s="11"/>
      <c r="X41" s="35"/>
      <c r="Y41" s="36"/>
      <c r="Z41" s="37"/>
    </row>
    <row r="42" spans="1:26" ht="9.1" customHeight="1" thickTop="1" thickBot="1" x14ac:dyDescent="0.55000000000000004">
      <c r="C42" s="28">
        <v>24</v>
      </c>
      <c r="D42" s="7">
        <f>IFERROR(MATCH($A$1&amp;"-"&amp;C42,[1]試合記録!$C$1:$C$553,0),"")</f>
        <v>42</v>
      </c>
      <c r="E42" s="8">
        <f t="shared" si="2"/>
        <v>1</v>
      </c>
      <c r="F42" s="9">
        <f t="shared" si="3"/>
        <v>0</v>
      </c>
      <c r="G42" s="37">
        <v>20</v>
      </c>
      <c r="H42" s="35" t="s">
        <v>62</v>
      </c>
      <c r="I42" s="36" t="s">
        <v>63</v>
      </c>
      <c r="J42" s="11"/>
      <c r="K42" s="12"/>
      <c r="L42" s="24"/>
      <c r="M42" s="60">
        <f>F52</f>
        <v>0</v>
      </c>
      <c r="N42" s="54">
        <f>E59</f>
        <v>0</v>
      </c>
      <c r="O42" s="47"/>
      <c r="P42" s="12"/>
      <c r="Q42" s="12"/>
      <c r="R42" s="49"/>
      <c r="S42" s="54">
        <f>E61</f>
        <v>1</v>
      </c>
      <c r="T42" s="60">
        <f>F56</f>
        <v>0</v>
      </c>
      <c r="U42" s="21"/>
      <c r="V42" s="12"/>
      <c r="W42" s="11"/>
      <c r="X42" s="35" t="s">
        <v>64</v>
      </c>
      <c r="Y42" s="36" t="s">
        <v>65</v>
      </c>
      <c r="Z42" s="37">
        <v>52</v>
      </c>
    </row>
    <row r="43" spans="1:26" ht="9.1" customHeight="1" thickTop="1" thickBot="1" x14ac:dyDescent="0.55000000000000004">
      <c r="C43" s="28">
        <v>25</v>
      </c>
      <c r="D43" s="7">
        <f>IFERROR(MATCH($A$1&amp;"-"&amp;C43,[1]試合記録!$C$1:$C$553,0),"")</f>
        <v>43</v>
      </c>
      <c r="E43" s="8">
        <f t="shared" si="2"/>
        <v>0</v>
      </c>
      <c r="F43" s="9">
        <f t="shared" si="3"/>
        <v>1</v>
      </c>
      <c r="G43" s="37"/>
      <c r="H43" s="35"/>
      <c r="I43" s="36"/>
      <c r="J43" s="13"/>
      <c r="K43" s="14">
        <f>E12</f>
        <v>1</v>
      </c>
      <c r="L43" s="24"/>
      <c r="M43" s="61"/>
      <c r="N43" s="54"/>
      <c r="O43" s="47"/>
      <c r="P43" s="12"/>
      <c r="Q43" s="12"/>
      <c r="R43" s="49"/>
      <c r="S43" s="54"/>
      <c r="T43" s="61"/>
      <c r="U43" s="21"/>
      <c r="V43" s="12">
        <f>E28</f>
        <v>1</v>
      </c>
      <c r="W43" s="15"/>
      <c r="X43" s="35"/>
      <c r="Y43" s="36"/>
      <c r="Z43" s="37"/>
    </row>
    <row r="44" spans="1:26" ht="9.1" customHeight="1" thickTop="1" thickBot="1" x14ac:dyDescent="0.55000000000000004">
      <c r="C44" s="28">
        <v>26</v>
      </c>
      <c r="D44" s="7">
        <f>IFERROR(MATCH($A$1&amp;"-"&amp;C44,[1]試合記録!$C$1:$C$553,0),"")</f>
        <v>44</v>
      </c>
      <c r="E44" s="8">
        <f t="shared" si="2"/>
        <v>1</v>
      </c>
      <c r="F44" s="9">
        <f t="shared" si="3"/>
        <v>0</v>
      </c>
      <c r="G44" s="37">
        <v>21</v>
      </c>
      <c r="H44" s="35" t="s">
        <v>66</v>
      </c>
      <c r="I44" s="36" t="s">
        <v>24</v>
      </c>
      <c r="J44" s="16"/>
      <c r="K44" s="17">
        <f>F12</f>
        <v>0</v>
      </c>
      <c r="L44" s="62">
        <f>E39</f>
        <v>1</v>
      </c>
      <c r="M44" s="61"/>
      <c r="N44" s="54"/>
      <c r="O44" s="47"/>
      <c r="P44" s="12"/>
      <c r="Q44" s="12"/>
      <c r="R44" s="49"/>
      <c r="S44" s="54"/>
      <c r="T44" s="61"/>
      <c r="U44" s="44">
        <f>E47</f>
        <v>0</v>
      </c>
      <c r="V44" s="18">
        <f>F28</f>
        <v>0</v>
      </c>
      <c r="W44" s="19"/>
      <c r="X44" s="35" t="s">
        <v>67</v>
      </c>
      <c r="Y44" s="36" t="s">
        <v>44</v>
      </c>
      <c r="Z44" s="37">
        <v>53</v>
      </c>
    </row>
    <row r="45" spans="1:26" ht="9.1" customHeight="1" thickTop="1" thickBot="1" x14ac:dyDescent="0.55000000000000004">
      <c r="C45" s="28">
        <v>27</v>
      </c>
      <c r="D45" s="7">
        <f>IFERROR(MATCH($A$1&amp;"-"&amp;C45,[1]試合記録!$C$1:$C$553,0),"")</f>
        <v>45</v>
      </c>
      <c r="E45" s="8">
        <f t="shared" si="2"/>
        <v>0</v>
      </c>
      <c r="F45" s="9">
        <f t="shared" si="3"/>
        <v>1</v>
      </c>
      <c r="G45" s="37"/>
      <c r="H45" s="35"/>
      <c r="I45" s="36"/>
      <c r="J45" s="11"/>
      <c r="K45" s="20"/>
      <c r="L45" s="63"/>
      <c r="M45" s="61"/>
      <c r="N45" s="54"/>
      <c r="O45" s="47"/>
      <c r="P45" s="12"/>
      <c r="Q45" s="12"/>
      <c r="R45" s="49"/>
      <c r="S45" s="54"/>
      <c r="T45" s="61"/>
      <c r="U45" s="45"/>
      <c r="V45" s="21"/>
      <c r="W45" s="11"/>
      <c r="X45" s="35"/>
      <c r="Y45" s="36"/>
      <c r="Z45" s="37"/>
    </row>
    <row r="46" spans="1:26" ht="9.1" customHeight="1" thickTop="1" thickBot="1" x14ac:dyDescent="0.55000000000000004">
      <c r="C46" s="28">
        <v>28</v>
      </c>
      <c r="D46" s="7">
        <f>IFERROR(MATCH($A$1&amp;"-"&amp;C46,[1]試合記録!$C$1:$C$553,0),"")</f>
        <v>46</v>
      </c>
      <c r="E46" s="8">
        <f t="shared" si="2"/>
        <v>1</v>
      </c>
      <c r="F46" s="9">
        <f t="shared" si="3"/>
        <v>0</v>
      </c>
      <c r="G46" s="37">
        <v>22</v>
      </c>
      <c r="H46" s="35" t="s">
        <v>68</v>
      </c>
      <c r="I46" s="36" t="s">
        <v>69</v>
      </c>
      <c r="J46" s="11"/>
      <c r="K46" s="20"/>
      <c r="L46" s="38">
        <f>F39</f>
        <v>0</v>
      </c>
      <c r="M46" s="24"/>
      <c r="N46" s="54"/>
      <c r="O46" s="47"/>
      <c r="P46" s="12"/>
      <c r="Q46" s="12"/>
      <c r="R46" s="49"/>
      <c r="S46" s="54"/>
      <c r="T46" s="21"/>
      <c r="U46" s="40">
        <f>F47</f>
        <v>1</v>
      </c>
      <c r="V46" s="21"/>
      <c r="W46" s="11"/>
      <c r="X46" s="35" t="s">
        <v>70</v>
      </c>
      <c r="Y46" s="36" t="s">
        <v>20</v>
      </c>
      <c r="Z46" s="37">
        <v>54</v>
      </c>
    </row>
    <row r="47" spans="1:26" ht="9.1" customHeight="1" thickTop="1" thickBot="1" x14ac:dyDescent="0.55000000000000004">
      <c r="C47" s="28">
        <v>29</v>
      </c>
      <c r="D47" s="7">
        <f>IFERROR(MATCH($A$1&amp;"-"&amp;C47,[1]試合記録!$C$1:$C$553,0),"")</f>
        <v>47</v>
      </c>
      <c r="E47" s="8">
        <f t="shared" si="2"/>
        <v>0</v>
      </c>
      <c r="F47" s="9">
        <f t="shared" si="3"/>
        <v>1</v>
      </c>
      <c r="G47" s="37"/>
      <c r="H47" s="35"/>
      <c r="I47" s="36"/>
      <c r="J47" s="13"/>
      <c r="K47" s="22">
        <f>E13</f>
        <v>1</v>
      </c>
      <c r="L47" s="39"/>
      <c r="M47" s="24"/>
      <c r="N47" s="54"/>
      <c r="O47" s="47"/>
      <c r="P47" s="12"/>
      <c r="Q47" s="12"/>
      <c r="R47" s="49"/>
      <c r="S47" s="54"/>
      <c r="T47" s="21"/>
      <c r="U47" s="41"/>
      <c r="V47" s="23">
        <f>E29</f>
        <v>0</v>
      </c>
      <c r="W47" s="15"/>
      <c r="X47" s="35"/>
      <c r="Y47" s="36"/>
      <c r="Z47" s="37"/>
    </row>
    <row r="48" spans="1:26" ht="9.1" customHeight="1" thickTop="1" thickBot="1" x14ac:dyDescent="0.55000000000000004">
      <c r="C48" s="28">
        <v>30</v>
      </c>
      <c r="D48" s="7">
        <f>IFERROR(MATCH($A$1&amp;"-"&amp;C48,[1]試合記録!$C$1:$C$553,0),"")</f>
        <v>48</v>
      </c>
      <c r="E48" s="8">
        <f t="shared" si="2"/>
        <v>1</v>
      </c>
      <c r="F48" s="9">
        <f t="shared" si="3"/>
        <v>0</v>
      </c>
      <c r="G48" s="37">
        <v>23</v>
      </c>
      <c r="H48" s="35" t="s">
        <v>71</v>
      </c>
      <c r="I48" s="36" t="s">
        <v>72</v>
      </c>
      <c r="J48" s="16"/>
      <c r="K48" s="14">
        <f>F13</f>
        <v>0</v>
      </c>
      <c r="L48" s="12"/>
      <c r="M48" s="24"/>
      <c r="N48" s="54"/>
      <c r="O48" s="47"/>
      <c r="P48" s="12"/>
      <c r="Q48" s="12"/>
      <c r="R48" s="49"/>
      <c r="S48" s="54"/>
      <c r="T48" s="21"/>
      <c r="U48" s="12"/>
      <c r="V48" s="12">
        <f>F29</f>
        <v>1</v>
      </c>
      <c r="W48" s="19"/>
      <c r="X48" s="35" t="s">
        <v>73</v>
      </c>
      <c r="Y48" s="36" t="s">
        <v>42</v>
      </c>
      <c r="Z48" s="37">
        <v>55</v>
      </c>
    </row>
    <row r="49" spans="3:26" ht="9.1" customHeight="1" thickTop="1" thickBot="1" x14ac:dyDescent="0.55000000000000004">
      <c r="C49" s="28">
        <v>31</v>
      </c>
      <c r="D49" s="7">
        <f>IFERROR(MATCH($A$1&amp;"-"&amp;C49,[1]試合記録!$C$1:$C$553,0),"")</f>
        <v>49</v>
      </c>
      <c r="E49" s="8">
        <f t="shared" si="2"/>
        <v>0</v>
      </c>
      <c r="F49" s="9">
        <f t="shared" si="3"/>
        <v>1</v>
      </c>
      <c r="G49" s="37"/>
      <c r="H49" s="35"/>
      <c r="I49" s="36"/>
      <c r="J49" s="11"/>
      <c r="K49" s="12"/>
      <c r="L49" s="12"/>
      <c r="M49" s="24"/>
      <c r="N49" s="55"/>
      <c r="O49" s="47"/>
      <c r="P49" s="12"/>
      <c r="Q49" s="12"/>
      <c r="R49" s="49"/>
      <c r="S49" s="55"/>
      <c r="T49" s="21"/>
      <c r="U49" s="12"/>
      <c r="V49" s="12"/>
      <c r="W49" s="11"/>
      <c r="X49" s="35"/>
      <c r="Y49" s="36"/>
      <c r="Z49" s="37"/>
    </row>
    <row r="50" spans="3:26" ht="9.1" customHeight="1" thickTop="1" thickBot="1" x14ac:dyDescent="0.55000000000000004">
      <c r="C50" s="6">
        <v>8</v>
      </c>
      <c r="D50" s="7">
        <f>IFERROR(MATCH($A$1&amp;"-"&amp;C50,[1]試合記録!$C$1:$C$553,0),"")</f>
        <v>50</v>
      </c>
      <c r="E50" s="8">
        <f t="shared" si="2"/>
        <v>1</v>
      </c>
      <c r="F50" s="9">
        <f t="shared" si="3"/>
        <v>0</v>
      </c>
      <c r="G50" s="37">
        <v>24</v>
      </c>
      <c r="H50" s="35" t="s">
        <v>74</v>
      </c>
      <c r="I50" s="36" t="s">
        <v>30</v>
      </c>
      <c r="J50" s="11"/>
      <c r="K50" s="12"/>
      <c r="L50" s="12"/>
      <c r="M50" s="24"/>
      <c r="N50" s="46">
        <f>F59</f>
        <v>1</v>
      </c>
      <c r="O50" s="12"/>
      <c r="P50" s="12"/>
      <c r="Q50" s="12"/>
      <c r="R50" s="12"/>
      <c r="S50" s="48">
        <f>F61</f>
        <v>0</v>
      </c>
      <c r="T50" s="21"/>
      <c r="U50" s="12"/>
      <c r="V50" s="12"/>
      <c r="W50" s="11"/>
      <c r="X50" s="35" t="s">
        <v>75</v>
      </c>
      <c r="Y50" s="36" t="s">
        <v>18</v>
      </c>
      <c r="Z50" s="37">
        <v>56</v>
      </c>
    </row>
    <row r="51" spans="3:26" ht="9.1" customHeight="1" thickTop="1" thickBot="1" x14ac:dyDescent="0.55000000000000004">
      <c r="C51" s="6">
        <v>9</v>
      </c>
      <c r="D51" s="7">
        <f>IFERROR(MATCH($A$1&amp;"-"&amp;C51,[1]試合記録!$C$1:$C$553,0),"")</f>
        <v>51</v>
      </c>
      <c r="E51" s="8">
        <f t="shared" si="2"/>
        <v>0</v>
      </c>
      <c r="F51" s="9">
        <f t="shared" si="3"/>
        <v>1</v>
      </c>
      <c r="G51" s="37"/>
      <c r="H51" s="35"/>
      <c r="I51" s="36"/>
      <c r="J51" s="13"/>
      <c r="K51" s="14">
        <f>E14</f>
        <v>1</v>
      </c>
      <c r="L51" s="12"/>
      <c r="M51" s="24"/>
      <c r="N51" s="47"/>
      <c r="O51" s="12"/>
      <c r="P51" s="12"/>
      <c r="Q51" s="12"/>
      <c r="R51" s="12"/>
      <c r="S51" s="49"/>
      <c r="T51" s="21"/>
      <c r="U51" s="12"/>
      <c r="V51" s="12">
        <f>E30</f>
        <v>1</v>
      </c>
      <c r="W51" s="15"/>
      <c r="X51" s="35"/>
      <c r="Y51" s="36"/>
      <c r="Z51" s="37"/>
    </row>
    <row r="52" spans="3:26" ht="9.1" customHeight="1" thickTop="1" thickBot="1" x14ac:dyDescent="0.55000000000000004">
      <c r="C52" s="6">
        <v>10</v>
      </c>
      <c r="D52" s="7">
        <f>IFERROR(MATCH($A$1&amp;"-"&amp;C52,[1]試合記録!$C$1:$C$553,0),"")</f>
        <v>52</v>
      </c>
      <c r="E52" s="8">
        <f t="shared" si="2"/>
        <v>1</v>
      </c>
      <c r="F52" s="9">
        <f t="shared" si="3"/>
        <v>0</v>
      </c>
      <c r="G52" s="37">
        <v>25</v>
      </c>
      <c r="H52" s="35" t="s">
        <v>76</v>
      </c>
      <c r="I52" s="36" t="s">
        <v>32</v>
      </c>
      <c r="J52" s="16"/>
      <c r="K52" s="17">
        <f>F14</f>
        <v>0</v>
      </c>
      <c r="L52" s="56">
        <f>E40</f>
        <v>1</v>
      </c>
      <c r="M52" s="24"/>
      <c r="N52" s="47"/>
      <c r="O52" s="12"/>
      <c r="P52" s="12"/>
      <c r="Q52" s="12"/>
      <c r="R52" s="12"/>
      <c r="S52" s="49"/>
      <c r="T52" s="21"/>
      <c r="U52" s="58">
        <f>E48</f>
        <v>1</v>
      </c>
      <c r="V52" s="18">
        <f>F30</f>
        <v>0</v>
      </c>
      <c r="W52" s="19"/>
      <c r="X52" s="35" t="s">
        <v>77</v>
      </c>
      <c r="Y52" s="36" t="s">
        <v>22</v>
      </c>
      <c r="Z52" s="37">
        <v>57</v>
      </c>
    </row>
    <row r="53" spans="3:26" ht="9.1" customHeight="1" thickTop="1" thickBot="1" x14ac:dyDescent="0.55000000000000004">
      <c r="C53" s="6">
        <v>11</v>
      </c>
      <c r="D53" s="7">
        <f>IFERROR(MATCH($A$1&amp;"-"&amp;C53,[1]試合記録!$C$1:$C$553,0),"")</f>
        <v>53</v>
      </c>
      <c r="E53" s="8">
        <f t="shared" si="2"/>
        <v>0</v>
      </c>
      <c r="F53" s="9">
        <f t="shared" si="3"/>
        <v>1</v>
      </c>
      <c r="G53" s="37"/>
      <c r="H53" s="35"/>
      <c r="I53" s="36"/>
      <c r="J53" s="11"/>
      <c r="K53" s="20"/>
      <c r="L53" s="57"/>
      <c r="M53" s="24"/>
      <c r="N53" s="47"/>
      <c r="O53" s="12"/>
      <c r="P53" s="12"/>
      <c r="Q53" s="12"/>
      <c r="R53" s="12"/>
      <c r="S53" s="49"/>
      <c r="T53" s="21"/>
      <c r="U53" s="59"/>
      <c r="V53" s="21"/>
      <c r="W53" s="11"/>
      <c r="X53" s="35"/>
      <c r="Y53" s="36"/>
      <c r="Z53" s="37"/>
    </row>
    <row r="54" spans="3:26" ht="9.1" customHeight="1" thickTop="1" thickBot="1" x14ac:dyDescent="0.55000000000000004">
      <c r="C54" s="6">
        <v>12</v>
      </c>
      <c r="D54" s="7">
        <f>IFERROR(MATCH($A$1&amp;"-"&amp;C54,[1]試合記録!$C$1:$C$553,0),"")</f>
        <v>54</v>
      </c>
      <c r="E54" s="8">
        <f t="shared" si="2"/>
        <v>1</v>
      </c>
      <c r="F54" s="9">
        <f t="shared" si="3"/>
        <v>0</v>
      </c>
      <c r="G54" s="37">
        <v>26</v>
      </c>
      <c r="H54" s="35" t="s">
        <v>78</v>
      </c>
      <c r="I54" s="36" t="s">
        <v>26</v>
      </c>
      <c r="J54" s="11"/>
      <c r="K54" s="20"/>
      <c r="L54" s="52">
        <f>F40</f>
        <v>0</v>
      </c>
      <c r="M54" s="54">
        <f>E53</f>
        <v>0</v>
      </c>
      <c r="N54" s="47"/>
      <c r="O54" s="12"/>
      <c r="P54" s="12"/>
      <c r="Q54" s="12"/>
      <c r="R54" s="12"/>
      <c r="S54" s="49"/>
      <c r="T54" s="54">
        <f>E57</f>
        <v>0</v>
      </c>
      <c r="U54" s="50">
        <f>F48</f>
        <v>0</v>
      </c>
      <c r="V54" s="21"/>
      <c r="W54" s="11"/>
      <c r="X54" s="35" t="s">
        <v>79</v>
      </c>
      <c r="Y54" s="36" t="s">
        <v>72</v>
      </c>
      <c r="Z54" s="37">
        <v>58</v>
      </c>
    </row>
    <row r="55" spans="3:26" ht="9.1" customHeight="1" thickTop="1" thickBot="1" x14ac:dyDescent="0.55000000000000004">
      <c r="C55" s="6">
        <v>13</v>
      </c>
      <c r="D55" s="7">
        <f>IFERROR(MATCH($A$1&amp;"-"&amp;C55,[1]試合記録!$C$1:$C$553,0),"")</f>
        <v>55</v>
      </c>
      <c r="E55" s="8">
        <f t="shared" si="2"/>
        <v>1</v>
      </c>
      <c r="F55" s="9">
        <f t="shared" si="3"/>
        <v>0</v>
      </c>
      <c r="G55" s="37"/>
      <c r="H55" s="35"/>
      <c r="I55" s="36"/>
      <c r="J55" s="13"/>
      <c r="K55" s="22">
        <f>E15</f>
        <v>0</v>
      </c>
      <c r="L55" s="53"/>
      <c r="M55" s="54"/>
      <c r="N55" s="47"/>
      <c r="O55" s="12"/>
      <c r="P55" s="12"/>
      <c r="Q55" s="12"/>
      <c r="R55" s="12"/>
      <c r="S55" s="49"/>
      <c r="T55" s="54"/>
      <c r="U55" s="51"/>
      <c r="V55" s="23">
        <f>E31</f>
        <v>0</v>
      </c>
      <c r="W55" s="15"/>
      <c r="X55" s="35"/>
      <c r="Y55" s="36"/>
      <c r="Z55" s="37"/>
    </row>
    <row r="56" spans="3:26" ht="9.1" customHeight="1" thickTop="1" thickBot="1" x14ac:dyDescent="0.55000000000000004">
      <c r="C56" s="6">
        <v>14</v>
      </c>
      <c r="D56" s="7">
        <f>IFERROR(MATCH($A$1&amp;"-"&amp;C56,[1]試合記録!$C$1:$C$553,0),"")</f>
        <v>56</v>
      </c>
      <c r="E56" s="8">
        <f t="shared" si="2"/>
        <v>1</v>
      </c>
      <c r="F56" s="9">
        <f t="shared" si="3"/>
        <v>0</v>
      </c>
      <c r="G56" s="37">
        <v>27</v>
      </c>
      <c r="H56" s="35" t="s">
        <v>80</v>
      </c>
      <c r="I56" s="36" t="s">
        <v>3</v>
      </c>
      <c r="J56" s="16"/>
      <c r="K56" s="14">
        <f>F15</f>
        <v>1</v>
      </c>
      <c r="L56" s="24"/>
      <c r="M56" s="54"/>
      <c r="N56" s="47"/>
      <c r="O56" s="12"/>
      <c r="P56" s="12"/>
      <c r="Q56" s="12"/>
      <c r="R56" s="12"/>
      <c r="S56" s="49"/>
      <c r="T56" s="54"/>
      <c r="U56" s="21"/>
      <c r="V56" s="12">
        <f>F31</f>
        <v>1</v>
      </c>
      <c r="W56" s="19"/>
      <c r="X56" s="35" t="s">
        <v>81</v>
      </c>
      <c r="Y56" s="36" t="s">
        <v>7</v>
      </c>
      <c r="Z56" s="37">
        <v>59</v>
      </c>
    </row>
    <row r="57" spans="3:26" ht="9.1" customHeight="1" thickTop="1" thickBot="1" x14ac:dyDescent="0.55000000000000004">
      <c r="C57" s="6">
        <v>15</v>
      </c>
      <c r="D57" s="7">
        <f>IFERROR(MATCH($A$1&amp;"-"&amp;C57,[1]試合記録!$C$1:$C$553,0),"")</f>
        <v>57</v>
      </c>
      <c r="E57" s="8">
        <f t="shared" si="2"/>
        <v>0</v>
      </c>
      <c r="F57" s="9">
        <f t="shared" si="3"/>
        <v>1</v>
      </c>
      <c r="G57" s="37"/>
      <c r="H57" s="35"/>
      <c r="I57" s="36"/>
      <c r="J57" s="11"/>
      <c r="K57" s="12"/>
      <c r="L57" s="24"/>
      <c r="M57" s="55"/>
      <c r="N57" s="47"/>
      <c r="O57" s="12"/>
      <c r="P57" s="12"/>
      <c r="Q57" s="12"/>
      <c r="R57" s="12"/>
      <c r="S57" s="49"/>
      <c r="T57" s="55"/>
      <c r="U57" s="21"/>
      <c r="V57" s="12"/>
      <c r="W57" s="11"/>
      <c r="X57" s="35"/>
      <c r="Y57" s="36"/>
      <c r="Z57" s="37"/>
    </row>
    <row r="58" spans="3:26" ht="9.1" customHeight="1" thickTop="1" thickBot="1" x14ac:dyDescent="0.55000000000000004">
      <c r="C58" s="28">
        <v>4</v>
      </c>
      <c r="D58" s="7">
        <f>IFERROR(MATCH($A$1&amp;"-"&amp;C58,[1]試合記録!$C$1:$C$553,0),"")</f>
        <v>58</v>
      </c>
      <c r="E58" s="8">
        <f t="shared" si="2"/>
        <v>0</v>
      </c>
      <c r="F58" s="9">
        <f t="shared" si="3"/>
        <v>1</v>
      </c>
      <c r="G58" s="37">
        <v>28</v>
      </c>
      <c r="H58" s="35" t="s">
        <v>82</v>
      </c>
      <c r="I58" s="36" t="s">
        <v>83</v>
      </c>
      <c r="J58" s="11"/>
      <c r="K58" s="12"/>
      <c r="L58" s="24"/>
      <c r="M58" s="46">
        <f>F53</f>
        <v>1</v>
      </c>
      <c r="N58" s="12"/>
      <c r="O58" s="12"/>
      <c r="P58" s="12"/>
      <c r="Q58" s="12"/>
      <c r="R58" s="12"/>
      <c r="S58" s="12"/>
      <c r="T58" s="48">
        <f>F57</f>
        <v>1</v>
      </c>
      <c r="U58" s="21"/>
      <c r="V58" s="12"/>
      <c r="W58" s="11"/>
      <c r="X58" s="35" t="s">
        <v>84</v>
      </c>
      <c r="Y58" s="36" t="s">
        <v>69</v>
      </c>
      <c r="Z58" s="37">
        <v>60</v>
      </c>
    </row>
    <row r="59" spans="3:26" ht="9.1" customHeight="1" thickTop="1" thickBot="1" x14ac:dyDescent="0.55000000000000004">
      <c r="C59" s="28">
        <v>5</v>
      </c>
      <c r="D59" s="7">
        <f>IFERROR(MATCH($A$1&amp;"-"&amp;C59,[1]試合記録!$C$1:$C$553,0),"")</f>
        <v>59</v>
      </c>
      <c r="E59" s="8">
        <f t="shared" si="2"/>
        <v>0</v>
      </c>
      <c r="F59" s="9">
        <f t="shared" si="3"/>
        <v>1</v>
      </c>
      <c r="G59" s="37"/>
      <c r="H59" s="35"/>
      <c r="I59" s="36"/>
      <c r="J59" s="13"/>
      <c r="K59" s="14">
        <f>E16</f>
        <v>0</v>
      </c>
      <c r="L59" s="24"/>
      <c r="M59" s="47"/>
      <c r="N59" s="12"/>
      <c r="O59" s="12"/>
      <c r="P59" s="12"/>
      <c r="Q59" s="12"/>
      <c r="R59" s="12"/>
      <c r="S59" s="12"/>
      <c r="T59" s="49"/>
      <c r="U59" s="21"/>
      <c r="V59" s="12">
        <f>E32</f>
        <v>1</v>
      </c>
      <c r="W59" s="15"/>
      <c r="X59" s="35"/>
      <c r="Y59" s="36"/>
      <c r="Z59" s="37"/>
    </row>
    <row r="60" spans="3:26" ht="9.1" customHeight="1" thickTop="1" thickBot="1" x14ac:dyDescent="0.55000000000000004">
      <c r="C60" s="28">
        <v>6</v>
      </c>
      <c r="D60" s="7">
        <f>IFERROR(MATCH($A$1&amp;"-"&amp;C60,[1]試合記録!$C$1:$C$553,0),"")</f>
        <v>60</v>
      </c>
      <c r="E60" s="8">
        <f t="shared" si="2"/>
        <v>1</v>
      </c>
      <c r="F60" s="9">
        <f t="shared" si="3"/>
        <v>0</v>
      </c>
      <c r="G60" s="37">
        <v>29</v>
      </c>
      <c r="H60" s="35" t="s">
        <v>85</v>
      </c>
      <c r="I60" s="36" t="s">
        <v>18</v>
      </c>
      <c r="J60" s="16"/>
      <c r="K60" s="17">
        <f>F16</f>
        <v>1</v>
      </c>
      <c r="L60" s="42">
        <f>E41</f>
        <v>1</v>
      </c>
      <c r="M60" s="47"/>
      <c r="N60" s="12"/>
      <c r="O60" s="12"/>
      <c r="P60" s="12"/>
      <c r="Q60" s="12"/>
      <c r="R60" s="12"/>
      <c r="S60" s="12"/>
      <c r="T60" s="49"/>
      <c r="U60" s="44">
        <f>E49</f>
        <v>0</v>
      </c>
      <c r="V60" s="18">
        <f>F32</f>
        <v>0</v>
      </c>
      <c r="W60" s="19"/>
      <c r="X60" s="35" t="s">
        <v>86</v>
      </c>
      <c r="Y60" s="36" t="s">
        <v>63</v>
      </c>
      <c r="Z60" s="37">
        <v>61</v>
      </c>
    </row>
    <row r="61" spans="3:26" ht="9.1" customHeight="1" thickTop="1" thickBot="1" x14ac:dyDescent="0.55000000000000004">
      <c r="C61" s="28">
        <v>7</v>
      </c>
      <c r="D61" s="7">
        <f>IFERROR(MATCH($A$1&amp;"-"&amp;C61,[1]試合記録!$C$1:$C$553,0),"")</f>
        <v>61</v>
      </c>
      <c r="E61" s="8">
        <f t="shared" si="2"/>
        <v>1</v>
      </c>
      <c r="F61" s="9">
        <f t="shared" si="3"/>
        <v>0</v>
      </c>
      <c r="G61" s="37"/>
      <c r="H61" s="35"/>
      <c r="I61" s="36"/>
      <c r="J61" s="11"/>
      <c r="K61" s="20"/>
      <c r="L61" s="43"/>
      <c r="M61" s="47"/>
      <c r="N61" s="12"/>
      <c r="O61" s="12"/>
      <c r="P61" s="12"/>
      <c r="Q61" s="12"/>
      <c r="R61" s="12"/>
      <c r="S61" s="12"/>
      <c r="T61" s="49"/>
      <c r="U61" s="45"/>
      <c r="V61" s="21"/>
      <c r="W61" s="11"/>
      <c r="X61" s="35"/>
      <c r="Y61" s="36"/>
      <c r="Z61" s="37"/>
    </row>
    <row r="62" spans="3:26" ht="9.1" customHeight="1" thickTop="1" thickBot="1" x14ac:dyDescent="0.55000000000000004">
      <c r="C62" s="6">
        <v>2</v>
      </c>
      <c r="D62" s="7">
        <f>IFERROR(MATCH($A$1&amp;"-"&amp;C62,[1]試合記録!$C$1:$C$553,0),"")</f>
        <v>64</v>
      </c>
      <c r="E62" s="8">
        <f t="shared" si="2"/>
        <v>1</v>
      </c>
      <c r="F62" s="9">
        <f t="shared" si="3"/>
        <v>0</v>
      </c>
      <c r="G62" s="37">
        <v>30</v>
      </c>
      <c r="H62" s="35" t="s">
        <v>87</v>
      </c>
      <c r="I62" s="36" t="s">
        <v>7</v>
      </c>
      <c r="J62" s="11"/>
      <c r="K62" s="20"/>
      <c r="L62" s="38">
        <f>F41</f>
        <v>0</v>
      </c>
      <c r="M62" s="12"/>
      <c r="N62" s="12"/>
      <c r="O62" s="12"/>
      <c r="P62" s="12"/>
      <c r="Q62" s="12"/>
      <c r="R62" s="12"/>
      <c r="S62" s="12"/>
      <c r="T62" s="12"/>
      <c r="U62" s="40">
        <f>F49</f>
        <v>1</v>
      </c>
      <c r="V62" s="21"/>
      <c r="W62" s="11"/>
      <c r="X62" s="35" t="s">
        <v>88</v>
      </c>
      <c r="Y62" s="36" t="s">
        <v>3</v>
      </c>
      <c r="Z62" s="37">
        <v>62</v>
      </c>
    </row>
    <row r="63" spans="3:26" ht="9.1" customHeight="1" thickTop="1" thickBot="1" x14ac:dyDescent="0.55000000000000004">
      <c r="C63" s="6">
        <v>3</v>
      </c>
      <c r="D63" s="7">
        <f>IFERROR(MATCH($A$1&amp;"-"&amp;C63,[1]試合記録!$C$1:$C$553,0),"")</f>
        <v>65</v>
      </c>
      <c r="E63" s="8">
        <f t="shared" si="2"/>
        <v>0</v>
      </c>
      <c r="F63" s="9">
        <f t="shared" si="3"/>
        <v>1</v>
      </c>
      <c r="G63" s="37"/>
      <c r="H63" s="35"/>
      <c r="I63" s="36"/>
      <c r="J63" s="13"/>
      <c r="K63" s="22">
        <f>E17</f>
        <v>1</v>
      </c>
      <c r="L63" s="39"/>
      <c r="M63" s="12"/>
      <c r="N63" s="12"/>
      <c r="O63" s="12"/>
      <c r="P63" s="12"/>
      <c r="Q63" s="12"/>
      <c r="R63" s="12"/>
      <c r="S63" s="12"/>
      <c r="T63" s="12"/>
      <c r="U63" s="41"/>
      <c r="V63" s="23">
        <f>E33</f>
        <v>1</v>
      </c>
      <c r="W63" s="15"/>
      <c r="X63" s="35"/>
      <c r="Y63" s="36"/>
      <c r="Z63" s="37"/>
    </row>
    <row r="64" spans="3:26" ht="9.1" customHeight="1" thickTop="1" thickBot="1" x14ac:dyDescent="0.55000000000000004">
      <c r="C64" s="28">
        <v>1</v>
      </c>
      <c r="D64" s="7">
        <f>IFERROR(MATCH($A$1&amp;"-"&amp;C64,[1]試合記録!$C$1:$C$553,0),"")</f>
        <v>67</v>
      </c>
      <c r="E64" s="8">
        <f t="shared" si="2"/>
        <v>1</v>
      </c>
      <c r="F64" s="9">
        <f t="shared" si="3"/>
        <v>0</v>
      </c>
      <c r="G64" s="37">
        <v>31</v>
      </c>
      <c r="H64" s="35" t="s">
        <v>89</v>
      </c>
      <c r="I64" s="36" t="s">
        <v>22</v>
      </c>
      <c r="J64" s="16"/>
      <c r="K64" s="14">
        <f>F17</f>
        <v>0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>
        <f>F33</f>
        <v>0</v>
      </c>
      <c r="W64" s="19"/>
      <c r="X64" s="35" t="s">
        <v>90</v>
      </c>
      <c r="Y64" s="36" t="s">
        <v>24</v>
      </c>
      <c r="Z64" s="37">
        <v>63</v>
      </c>
    </row>
    <row r="65" spans="3:26" ht="9.1" customHeight="1" thickTop="1" x14ac:dyDescent="0.5">
      <c r="C65" s="1">
        <v>128</v>
      </c>
      <c r="D65" s="7">
        <f>IFERROR(MATCH($A$1&amp;"-"&amp;C65,[1]試合記録!$C$1:$C$553,0),"")</f>
        <v>62</v>
      </c>
      <c r="E65" s="8">
        <f t="shared" si="2"/>
        <v>1</v>
      </c>
      <c r="F65" s="9">
        <f t="shared" si="3"/>
        <v>0</v>
      </c>
      <c r="G65" s="37"/>
      <c r="H65" s="35"/>
      <c r="I65" s="36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1"/>
      <c r="X65" s="35"/>
      <c r="Y65" s="36"/>
      <c r="Z65" s="37"/>
    </row>
    <row r="66" spans="3:26" ht="9.1" customHeight="1" x14ac:dyDescent="0.5">
      <c r="C66" s="1">
        <v>129</v>
      </c>
      <c r="D66" s="7">
        <f>IFERROR(MATCH($A$1&amp;"-"&amp;C66,[1]試合記録!$C$1:$C$553,0),"")</f>
        <v>63</v>
      </c>
      <c r="E66" s="8">
        <f t="shared" ref="E66:E67" si="4">IF(D66="",IF(B66&gt;$B$1,1,0),INDEX(白,D66,1))</f>
        <v>0</v>
      </c>
      <c r="F66" s="9">
        <f t="shared" si="3"/>
        <v>1</v>
      </c>
    </row>
    <row r="67" spans="3:26" ht="9.1" customHeight="1" x14ac:dyDescent="0.5">
      <c r="C67" s="1">
        <v>131</v>
      </c>
      <c r="D67" s="7">
        <f>IFERROR(MATCH($A$1&amp;"-"&amp;C67,[1]試合記録!$C$1:$C$553,0),"")</f>
        <v>66</v>
      </c>
      <c r="E67" s="8">
        <f t="shared" si="4"/>
        <v>0</v>
      </c>
      <c r="F67" s="9">
        <f t="shared" si="3"/>
        <v>1</v>
      </c>
    </row>
    <row r="68" spans="3:26" ht="9.1" customHeight="1" thickBot="1" x14ac:dyDescent="0.55000000000000004">
      <c r="H68" s="35" t="str">
        <f>[1]試合記録!CW62</f>
        <v>田倉 鉄平</v>
      </c>
      <c r="I68" s="36" t="str">
        <f>[1]試合記録!CX62</f>
        <v>龍谷大</v>
      </c>
      <c r="J68" s="11"/>
      <c r="K68" s="14"/>
      <c r="V68" s="12"/>
      <c r="W68" s="11"/>
      <c r="X68" s="35" t="str">
        <f>[1]試合記録!CW63</f>
        <v>前中 祐亮</v>
      </c>
      <c r="Y68" s="36" t="str">
        <f>[1]試合記録!CX63</f>
        <v>龍谷大</v>
      </c>
      <c r="Z68" s="10"/>
    </row>
    <row r="69" spans="3:26" ht="9.1" customHeight="1" thickTop="1" thickBot="1" x14ac:dyDescent="0.55000000000000004">
      <c r="H69" s="35"/>
      <c r="I69" s="36"/>
      <c r="J69" s="13"/>
      <c r="K69" s="29">
        <f>E65</f>
        <v>1</v>
      </c>
      <c r="V69" s="30">
        <f>E66</f>
        <v>0</v>
      </c>
      <c r="W69" s="15"/>
      <c r="X69" s="35"/>
      <c r="Y69" s="36"/>
      <c r="Z69" s="10"/>
    </row>
    <row r="70" spans="3:26" ht="9.1" customHeight="1" thickTop="1" thickBot="1" x14ac:dyDescent="0.55000000000000004">
      <c r="H70" s="35" t="str">
        <f>[1]試合記録!DE62</f>
        <v>瀬戸 駿之助</v>
      </c>
      <c r="I70" s="36" t="str">
        <f>[1]試合記録!DF62</f>
        <v>同志社大</v>
      </c>
      <c r="J70" s="16"/>
      <c r="K70" s="14">
        <f>F65</f>
        <v>0</v>
      </c>
      <c r="V70" s="12">
        <f>F66</f>
        <v>1</v>
      </c>
      <c r="W70" s="19"/>
      <c r="X70" s="35" t="str">
        <f>[1]試合記録!DE63</f>
        <v>小川 晟矢</v>
      </c>
      <c r="Y70" s="36" t="str">
        <f>[1]試合記録!DF63</f>
        <v>天理大</v>
      </c>
      <c r="Z70" s="10"/>
    </row>
    <row r="71" spans="3:26" ht="9.1" customHeight="1" thickTop="1" x14ac:dyDescent="0.5">
      <c r="H71" s="35"/>
      <c r="I71" s="36"/>
      <c r="J71" s="11"/>
      <c r="K71" s="12"/>
      <c r="V71" s="12"/>
      <c r="W71" s="11"/>
      <c r="X71" s="35"/>
      <c r="Y71" s="36"/>
      <c r="Z71" s="10"/>
    </row>
    <row r="72" spans="3:26" ht="9.1" customHeight="1" thickBot="1" x14ac:dyDescent="0.55000000000000004">
      <c r="I72" s="31" t="str">
        <f>[1]試合記録!CW66</f>
        <v>瀬戸 駿之助</v>
      </c>
      <c r="J72" s="31"/>
      <c r="K72" s="31"/>
      <c r="L72" s="31"/>
      <c r="M72" s="32">
        <f>E67</f>
        <v>0</v>
      </c>
      <c r="N72" s="32"/>
      <c r="O72" s="32"/>
      <c r="P72" s="33"/>
      <c r="Q72" s="32">
        <f>F67</f>
        <v>1</v>
      </c>
      <c r="R72" s="32"/>
      <c r="S72" s="32"/>
      <c r="T72" s="32"/>
      <c r="U72" s="34" t="str">
        <f>[1]試合記録!DE66</f>
        <v>前中 祐亮</v>
      </c>
      <c r="V72" s="34"/>
      <c r="W72" s="34"/>
      <c r="X72" s="34"/>
    </row>
    <row r="73" spans="3:26" ht="9.1" customHeight="1" thickTop="1" x14ac:dyDescent="0.5">
      <c r="I73" s="31"/>
      <c r="J73" s="31"/>
      <c r="K73" s="31"/>
      <c r="L73" s="31"/>
      <c r="U73" s="34"/>
      <c r="V73" s="34"/>
      <c r="W73" s="34"/>
      <c r="X73" s="34"/>
    </row>
  </sheetData>
  <mergeCells count="264">
    <mergeCell ref="G2:G3"/>
    <mergeCell ref="H2:H3"/>
    <mergeCell ref="I2:I3"/>
    <mergeCell ref="X2:X3"/>
    <mergeCell ref="Y2:Y3"/>
    <mergeCell ref="Z2:Z3"/>
    <mergeCell ref="Y6:Y7"/>
    <mergeCell ref="Z6:Z7"/>
    <mergeCell ref="G8:G9"/>
    <mergeCell ref="H8:H9"/>
    <mergeCell ref="I8:I9"/>
    <mergeCell ref="X8:X9"/>
    <mergeCell ref="Y8:Y9"/>
    <mergeCell ref="Z8:Z9"/>
    <mergeCell ref="Y4:Y5"/>
    <mergeCell ref="Z4:Z5"/>
    <mergeCell ref="G6:G7"/>
    <mergeCell ref="H6:H7"/>
    <mergeCell ref="I6:I7"/>
    <mergeCell ref="L6:L7"/>
    <mergeCell ref="M6:M9"/>
    <mergeCell ref="T6:T9"/>
    <mergeCell ref="U6:U7"/>
    <mergeCell ref="X6:X7"/>
    <mergeCell ref="Y16:Y17"/>
    <mergeCell ref="Z16:Z17"/>
    <mergeCell ref="G4:G5"/>
    <mergeCell ref="H4:H5"/>
    <mergeCell ref="I4:I5"/>
    <mergeCell ref="L4:L5"/>
    <mergeCell ref="U4:U5"/>
    <mergeCell ref="X4:X5"/>
    <mergeCell ref="Y12:Y13"/>
    <mergeCell ref="Z12:Z13"/>
    <mergeCell ref="G14:G15"/>
    <mergeCell ref="H14:H15"/>
    <mergeCell ref="I14:I15"/>
    <mergeCell ref="L14:L15"/>
    <mergeCell ref="U14:U15"/>
    <mergeCell ref="X14:X15"/>
    <mergeCell ref="Y14:Y15"/>
    <mergeCell ref="Z14:Z15"/>
    <mergeCell ref="T10:T13"/>
    <mergeCell ref="X10:X11"/>
    <mergeCell ref="Y10:Y11"/>
    <mergeCell ref="Z10:Z11"/>
    <mergeCell ref="G12:G13"/>
    <mergeCell ref="H12:H13"/>
    <mergeCell ref="N10:N17"/>
    <mergeCell ref="S10:S17"/>
    <mergeCell ref="G16:G17"/>
    <mergeCell ref="H16:H17"/>
    <mergeCell ref="I16:I17"/>
    <mergeCell ref="U12:U13"/>
    <mergeCell ref="X12:X13"/>
    <mergeCell ref="G10:G11"/>
    <mergeCell ref="H10:H11"/>
    <mergeCell ref="I10:I11"/>
    <mergeCell ref="M10:M13"/>
    <mergeCell ref="X16:X17"/>
    <mergeCell ref="I12:I13"/>
    <mergeCell ref="L12:L13"/>
    <mergeCell ref="X18:X19"/>
    <mergeCell ref="Y18:Y19"/>
    <mergeCell ref="Z18:Z19"/>
    <mergeCell ref="G20:G21"/>
    <mergeCell ref="H20:H21"/>
    <mergeCell ref="I20:I21"/>
    <mergeCell ref="L20:L21"/>
    <mergeCell ref="U20:U21"/>
    <mergeCell ref="X20:X21"/>
    <mergeCell ref="Y20:Y21"/>
    <mergeCell ref="G18:G19"/>
    <mergeCell ref="H18:H19"/>
    <mergeCell ref="I18:I19"/>
    <mergeCell ref="N18:N25"/>
    <mergeCell ref="O18:O33"/>
    <mergeCell ref="R18:R33"/>
    <mergeCell ref="S18:S25"/>
    <mergeCell ref="Z22:Z23"/>
    <mergeCell ref="G24:G25"/>
    <mergeCell ref="H24:H25"/>
    <mergeCell ref="I24:I25"/>
    <mergeCell ref="X24:X25"/>
    <mergeCell ref="Y24:Y25"/>
    <mergeCell ref="Z24:Z25"/>
    <mergeCell ref="Z20:Z21"/>
    <mergeCell ref="G22:G23"/>
    <mergeCell ref="H22:H23"/>
    <mergeCell ref="I22:I23"/>
    <mergeCell ref="L22:L23"/>
    <mergeCell ref="M22:M25"/>
    <mergeCell ref="T22:T25"/>
    <mergeCell ref="U22:U23"/>
    <mergeCell ref="X22:X23"/>
    <mergeCell ref="Y22:Y23"/>
    <mergeCell ref="Y26:Y27"/>
    <mergeCell ref="Z26:Z27"/>
    <mergeCell ref="G28:G29"/>
    <mergeCell ref="H28:H29"/>
    <mergeCell ref="I28:I29"/>
    <mergeCell ref="L28:L29"/>
    <mergeCell ref="U28:U29"/>
    <mergeCell ref="X28:X29"/>
    <mergeCell ref="Y28:Y29"/>
    <mergeCell ref="Z28:Z29"/>
    <mergeCell ref="G26:G27"/>
    <mergeCell ref="H26:H27"/>
    <mergeCell ref="I26:I27"/>
    <mergeCell ref="M26:M29"/>
    <mergeCell ref="T26:T29"/>
    <mergeCell ref="X26:X27"/>
    <mergeCell ref="Y30:Y31"/>
    <mergeCell ref="Z30:Z31"/>
    <mergeCell ref="G32:G33"/>
    <mergeCell ref="H32:H33"/>
    <mergeCell ref="I32:I33"/>
    <mergeCell ref="X32:X33"/>
    <mergeCell ref="Y32:Y33"/>
    <mergeCell ref="Z32:Z33"/>
    <mergeCell ref="G30:G31"/>
    <mergeCell ref="H30:H31"/>
    <mergeCell ref="I30:I31"/>
    <mergeCell ref="L30:L31"/>
    <mergeCell ref="U30:U31"/>
    <mergeCell ref="X30:X31"/>
    <mergeCell ref="Y34:Y35"/>
    <mergeCell ref="Z34:Z35"/>
    <mergeCell ref="G36:G37"/>
    <mergeCell ref="H36:H37"/>
    <mergeCell ref="I36:I37"/>
    <mergeCell ref="L36:L37"/>
    <mergeCell ref="U36:U37"/>
    <mergeCell ref="X36:X37"/>
    <mergeCell ref="Y36:Y37"/>
    <mergeCell ref="Z36:Z37"/>
    <mergeCell ref="G34:G35"/>
    <mergeCell ref="H34:H35"/>
    <mergeCell ref="I34:I35"/>
    <mergeCell ref="O34:O49"/>
    <mergeCell ref="R34:R49"/>
    <mergeCell ref="X34:X35"/>
    <mergeCell ref="G38:G39"/>
    <mergeCell ref="H38:H39"/>
    <mergeCell ref="I38:I39"/>
    <mergeCell ref="L38:L39"/>
    <mergeCell ref="G40:G41"/>
    <mergeCell ref="H40:H41"/>
    <mergeCell ref="I40:I41"/>
    <mergeCell ref="X40:X41"/>
    <mergeCell ref="Y40:Y41"/>
    <mergeCell ref="Z40:Z41"/>
    <mergeCell ref="M38:M41"/>
    <mergeCell ref="T38:T41"/>
    <mergeCell ref="U38:U39"/>
    <mergeCell ref="X38:X39"/>
    <mergeCell ref="Y38:Y39"/>
    <mergeCell ref="Z38:Z39"/>
    <mergeCell ref="Y44:Y45"/>
    <mergeCell ref="Z44:Z45"/>
    <mergeCell ref="G46:G47"/>
    <mergeCell ref="H46:H47"/>
    <mergeCell ref="I46:I47"/>
    <mergeCell ref="L46:L47"/>
    <mergeCell ref="U46:U47"/>
    <mergeCell ref="X46:X47"/>
    <mergeCell ref="Y46:Y47"/>
    <mergeCell ref="Z46:Z47"/>
    <mergeCell ref="T42:T45"/>
    <mergeCell ref="X42:X43"/>
    <mergeCell ref="Y42:Y43"/>
    <mergeCell ref="Z42:Z43"/>
    <mergeCell ref="G44:G45"/>
    <mergeCell ref="H44:H45"/>
    <mergeCell ref="I44:I45"/>
    <mergeCell ref="L44:L45"/>
    <mergeCell ref="U44:U45"/>
    <mergeCell ref="X44:X45"/>
    <mergeCell ref="G42:G43"/>
    <mergeCell ref="H42:H43"/>
    <mergeCell ref="I42:I43"/>
    <mergeCell ref="M42:M45"/>
    <mergeCell ref="X48:X49"/>
    <mergeCell ref="Y48:Y49"/>
    <mergeCell ref="Z48:Z49"/>
    <mergeCell ref="G50:G51"/>
    <mergeCell ref="H50:H51"/>
    <mergeCell ref="I50:I51"/>
    <mergeCell ref="N50:N57"/>
    <mergeCell ref="S50:S57"/>
    <mergeCell ref="X50:X51"/>
    <mergeCell ref="Y50:Y51"/>
    <mergeCell ref="N42:N49"/>
    <mergeCell ref="S42:S49"/>
    <mergeCell ref="G48:G49"/>
    <mergeCell ref="H48:H49"/>
    <mergeCell ref="I48:I49"/>
    <mergeCell ref="Z50:Z51"/>
    <mergeCell ref="G52:G53"/>
    <mergeCell ref="H52:H53"/>
    <mergeCell ref="I52:I53"/>
    <mergeCell ref="L52:L53"/>
    <mergeCell ref="U52:U53"/>
    <mergeCell ref="X52:X53"/>
    <mergeCell ref="Y52:Y53"/>
    <mergeCell ref="Z52:Z53"/>
    <mergeCell ref="U54:U55"/>
    <mergeCell ref="X54:X55"/>
    <mergeCell ref="Y54:Y55"/>
    <mergeCell ref="Z54:Z55"/>
    <mergeCell ref="G56:G57"/>
    <mergeCell ref="H56:H57"/>
    <mergeCell ref="I56:I57"/>
    <mergeCell ref="X56:X57"/>
    <mergeCell ref="Y56:Y57"/>
    <mergeCell ref="Z56:Z57"/>
    <mergeCell ref="G54:G55"/>
    <mergeCell ref="H54:H55"/>
    <mergeCell ref="I54:I55"/>
    <mergeCell ref="L54:L55"/>
    <mergeCell ref="M54:M57"/>
    <mergeCell ref="T54:T57"/>
    <mergeCell ref="Y58:Y59"/>
    <mergeCell ref="Z58:Z59"/>
    <mergeCell ref="G60:G61"/>
    <mergeCell ref="H60:H61"/>
    <mergeCell ref="I60:I61"/>
    <mergeCell ref="L60:L61"/>
    <mergeCell ref="U60:U61"/>
    <mergeCell ref="X60:X61"/>
    <mergeCell ref="Y60:Y61"/>
    <mergeCell ref="Z60:Z61"/>
    <mergeCell ref="G58:G59"/>
    <mergeCell ref="H58:H59"/>
    <mergeCell ref="I58:I59"/>
    <mergeCell ref="M58:M61"/>
    <mergeCell ref="T58:T61"/>
    <mergeCell ref="X58:X59"/>
    <mergeCell ref="Y62:Y63"/>
    <mergeCell ref="Z62:Z63"/>
    <mergeCell ref="G64:G65"/>
    <mergeCell ref="H64:H65"/>
    <mergeCell ref="I64:I65"/>
    <mergeCell ref="X64:X65"/>
    <mergeCell ref="Y64:Y65"/>
    <mergeCell ref="Z64:Z65"/>
    <mergeCell ref="G62:G63"/>
    <mergeCell ref="H62:H63"/>
    <mergeCell ref="I62:I63"/>
    <mergeCell ref="L62:L63"/>
    <mergeCell ref="U62:U63"/>
    <mergeCell ref="X62:X63"/>
    <mergeCell ref="I72:L73"/>
    <mergeCell ref="M72:P72"/>
    <mergeCell ref="Q72:T72"/>
    <mergeCell ref="U72:X73"/>
    <mergeCell ref="H68:H69"/>
    <mergeCell ref="I68:I69"/>
    <mergeCell ref="X68:X69"/>
    <mergeCell ref="Y68:Y69"/>
    <mergeCell ref="H70:H71"/>
    <mergeCell ref="I70:I71"/>
    <mergeCell ref="X70:X71"/>
    <mergeCell ref="Y70:Y71"/>
  </mergeCells>
  <phoneticPr fontId="1"/>
  <conditionalFormatting sqref="J3 J7 J11 J15 J19 J23 J27 J31 J35 J39 J43 J47 J51 J55 J59 J63">
    <cfRule type="expression" dxfId="22" priority="11">
      <formula>K3=0</formula>
    </cfRule>
  </conditionalFormatting>
  <conditionalFormatting sqref="J4 J8 J12 J16 J20 J24 J28 J32 J36 J40 J44 J48 J52 J56 J60 J64">
    <cfRule type="expression" dxfId="21" priority="12">
      <formula>K4=0</formula>
    </cfRule>
  </conditionalFormatting>
  <conditionalFormatting sqref="J69">
    <cfRule type="expression" dxfId="20" priority="7">
      <formula>K69=0</formula>
    </cfRule>
  </conditionalFormatting>
  <conditionalFormatting sqref="J70">
    <cfRule type="expression" dxfId="19" priority="8">
      <formula>K70=0</formula>
    </cfRule>
  </conditionalFormatting>
  <conditionalFormatting sqref="K3 V3 K7 V7 K11 V11 K15 V15 K19 V19 K23 V23 K27 V27 K31 V31 K35 V35 K39 V39 K43 V43 K47 V47 K51 V51 K55 V55 K59 V59 K63 V63">
    <cfRule type="expression" dxfId="18" priority="17">
      <formula>SUM(K3:K4)=0</formula>
    </cfRule>
  </conditionalFormatting>
  <conditionalFormatting sqref="K3:K4 L4:L7 M6:M13 K7:K8 N10:N25 K11:K12 L12:L15 K15:K16 O18:O49 K19:K20 L20:L23 M22:M29 K23:K24 K27:K28 L28:L31 K31:K32 K35:K36 L36:L39 M38:M45 K39:K40 N42:N57 K43:K44 L44:L47 K47:K48 K51:K52 L52:L55 M54:M61 K55:K56 K59:K60 L60:L63 K63:K64">
    <cfRule type="cellIs" dxfId="17" priority="15" operator="equal">
      <formula>0</formula>
    </cfRule>
  </conditionalFormatting>
  <conditionalFormatting sqref="K69">
    <cfRule type="expression" dxfId="16" priority="10">
      <formula>SUM(K69:K70)=0</formula>
    </cfRule>
  </conditionalFormatting>
  <conditionalFormatting sqref="K69:K70">
    <cfRule type="cellIs" dxfId="15" priority="9" operator="equal">
      <formula>0</formula>
    </cfRule>
  </conditionalFormatting>
  <conditionalFormatting sqref="L4:L5 U4:U5 L12:L13 U12:U13 L20:L21 U20:U21 L28:L29 U28:U29 L36:L37 U36:U37 L44:L45 U44:U45 L52:L53 U52:U53 L60:L61 U60:U61">
    <cfRule type="expression" dxfId="14" priority="18">
      <formula>SUM(L4:L7)=0</formula>
    </cfRule>
  </conditionalFormatting>
  <conditionalFormatting sqref="M6:M9 T6:T9 M22:M25 T22:T25 M38:M41 T38:T41 M54:M57 T54:T57">
    <cfRule type="expression" dxfId="13" priority="19">
      <formula>SUM(M6:M13)=0</formula>
    </cfRule>
  </conditionalFormatting>
  <conditionalFormatting sqref="M72:P72">
    <cfRule type="expression" dxfId="12" priority="1">
      <formula>SUM($M$72:$T$72)=0</formula>
    </cfRule>
  </conditionalFormatting>
  <conditionalFormatting sqref="M72:T72">
    <cfRule type="cellIs" dxfId="11" priority="2" operator="equal">
      <formula>0</formula>
    </cfRule>
  </conditionalFormatting>
  <conditionalFormatting sqref="N10:N17 S10:S17 N42:N49 S42:S49">
    <cfRule type="expression" dxfId="10" priority="20">
      <formula>SUM(N10:N25)=0</formula>
    </cfRule>
  </conditionalFormatting>
  <conditionalFormatting sqref="O18:O33 R18:R33">
    <cfRule type="expression" dxfId="9" priority="21">
      <formula>SUM(O18:O49)=0</formula>
    </cfRule>
  </conditionalFormatting>
  <conditionalFormatting sqref="P33">
    <cfRule type="expression" dxfId="8" priority="23">
      <formula>SUM(P33:Q33)=0</formula>
    </cfRule>
  </conditionalFormatting>
  <conditionalFormatting sqref="P33:Q33">
    <cfRule type="cellIs" dxfId="7" priority="22" operator="equal">
      <formula>0</formula>
    </cfRule>
  </conditionalFormatting>
  <conditionalFormatting sqref="V3:V4 U4:U7 T6:T13 V7:V8 S10:S25 V11:V12 U12:U15 V15:V16 R18:R49 V19:V20 U20:U23 T22:T29 V23:V24 V27:V28 U28:U31 V31:V32 V35:V36 U36:U39 T38:T45 V39:V40 S42:S57 V43:V44 U44:U47 V47:V48 V51:V52 U52:U55 T54:T61 V55:V56 V59:V60 U60:U63 V63:V64">
    <cfRule type="cellIs" dxfId="6" priority="16" operator="equal">
      <formula>0</formula>
    </cfRule>
  </conditionalFormatting>
  <conditionalFormatting sqref="V69">
    <cfRule type="expression" dxfId="5" priority="6">
      <formula>SUM(V69:V70)=0</formula>
    </cfRule>
  </conditionalFormatting>
  <conditionalFormatting sqref="V69:V70">
    <cfRule type="cellIs" dxfId="4" priority="5" operator="equal">
      <formula>0</formula>
    </cfRule>
  </conditionalFormatting>
  <conditionalFormatting sqref="W3 W7 W11 W15 W19 W23 W27 W31 W35 W39 W43 W47 W51 W55 W59 W63">
    <cfRule type="expression" dxfId="3" priority="13">
      <formula>V3=0</formula>
    </cfRule>
  </conditionalFormatting>
  <conditionalFormatting sqref="W4 W8 W12 W16 W20 W24 W28 W32 W36 W40 W44 W48 W52 W56 W60 W64">
    <cfRule type="expression" dxfId="2" priority="14">
      <formula>V4=0</formula>
    </cfRule>
  </conditionalFormatting>
  <conditionalFormatting sqref="W69">
    <cfRule type="expression" dxfId="1" priority="3">
      <formula>V69=0</formula>
    </cfRule>
  </conditionalFormatting>
  <conditionalFormatting sqref="W70">
    <cfRule type="expression" dxfId="0" priority="4">
      <formula>V70=0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</vt:lpstr>
      <vt:lpstr>'81'!Print_Area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2023-08-28T02:30:32Z</cp:lastPrinted>
  <dcterms:created xsi:type="dcterms:W3CDTF">2023-08-28T02:22:50Z</dcterms:created>
  <dcterms:modified xsi:type="dcterms:W3CDTF">2023-08-28T02:43:21Z</dcterms:modified>
</cp:coreProperties>
</file>