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男子\"/>
    </mc:Choice>
  </mc:AlternateContent>
  <xr:revisionPtr revIDLastSave="0" documentId="13_ncr:1_{85641B60-27F9-4688-B5BD-2232C27FE463}" xr6:coauthVersionLast="47" xr6:coauthVersionMax="47" xr10:uidLastSave="{00000000-0000-0000-0000-000000000000}"/>
  <bookViews>
    <workbookView xWindow="16980" yWindow="4343" windowWidth="22580" windowHeight="18190" xr2:uid="{C5EE5B46-2284-41BC-8D75-344F640F74B0}"/>
  </bookViews>
  <sheets>
    <sheet name="100+" sheetId="2" r:id="rId1"/>
  </sheets>
  <externalReferences>
    <externalReference r:id="rId2"/>
  </externalReferences>
  <definedNames>
    <definedName name="_xlnm.Print_Area" localSheetId="0">'100+'!$G$1:$X$33</definedName>
    <definedName name="決まり技">#REF!</definedName>
    <definedName name="試合No">#REF!</definedName>
    <definedName name="試合時間L">#REF!</definedName>
    <definedName name="試合時間S">#REF!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0" i="2" l="1"/>
  <c r="H40" i="2"/>
  <c r="W38" i="2"/>
  <c r="V38" i="2"/>
  <c r="K38" i="2"/>
  <c r="I38" i="2"/>
  <c r="H38" i="2"/>
  <c r="W36" i="2"/>
  <c r="V36" i="2"/>
  <c r="I36" i="2"/>
  <c r="H36" i="2"/>
  <c r="D35" i="2"/>
  <c r="F35" i="2" s="1"/>
  <c r="P40" i="2" s="1"/>
  <c r="D34" i="2"/>
  <c r="F34" i="2" s="1"/>
  <c r="T38" i="2" s="1"/>
  <c r="F33" i="2"/>
  <c r="E33" i="2"/>
  <c r="K37" i="2" s="1"/>
  <c r="D33" i="2"/>
  <c r="D32" i="2"/>
  <c r="F32" i="2" s="1"/>
  <c r="P17" i="2" s="1"/>
  <c r="D31" i="2"/>
  <c r="F31" i="2" s="1"/>
  <c r="Q18" i="2" s="1"/>
  <c r="D30" i="2"/>
  <c r="F30" i="2" s="1"/>
  <c r="N18" i="2" s="1"/>
  <c r="D29" i="2"/>
  <c r="F29" i="2" s="1"/>
  <c r="R26" i="2" s="1"/>
  <c r="F28" i="2"/>
  <c r="D28" i="2"/>
  <c r="E28" i="2" s="1"/>
  <c r="R6" i="2" s="1"/>
  <c r="D27" i="2"/>
  <c r="F27" i="2" s="1"/>
  <c r="M26" i="2" s="1"/>
  <c r="F26" i="2"/>
  <c r="E26" i="2"/>
  <c r="M6" i="2" s="1"/>
  <c r="D26" i="2"/>
  <c r="D25" i="2"/>
  <c r="F25" i="2" s="1"/>
  <c r="S30" i="2" s="1"/>
  <c r="E24" i="2"/>
  <c r="S20" i="2" s="1"/>
  <c r="D24" i="2"/>
  <c r="F24" i="2" s="1"/>
  <c r="S22" i="2" s="1"/>
  <c r="F23" i="2"/>
  <c r="S14" i="2" s="1"/>
  <c r="E23" i="2"/>
  <c r="S12" i="2" s="1"/>
  <c r="D23" i="2"/>
  <c r="D22" i="2"/>
  <c r="F22" i="2" s="1"/>
  <c r="S6" i="2" s="1"/>
  <c r="D21" i="2"/>
  <c r="F21" i="2" s="1"/>
  <c r="L30" i="2" s="1"/>
  <c r="F20" i="2"/>
  <c r="L22" i="2" s="1"/>
  <c r="D20" i="2"/>
  <c r="E20" i="2" s="1"/>
  <c r="L20" i="2" s="1"/>
  <c r="D19" i="2"/>
  <c r="F19" i="2" s="1"/>
  <c r="L14" i="2" s="1"/>
  <c r="E18" i="2"/>
  <c r="D18" i="2"/>
  <c r="F18" i="2" s="1"/>
  <c r="L6" i="2" s="1"/>
  <c r="F17" i="2"/>
  <c r="T32" i="2" s="1"/>
  <c r="E17" i="2"/>
  <c r="T31" i="2" s="1"/>
  <c r="D17" i="2"/>
  <c r="F16" i="2"/>
  <c r="T28" i="2" s="1"/>
  <c r="D16" i="2"/>
  <c r="E16" i="2" s="1"/>
  <c r="T27" i="2" s="1"/>
  <c r="K15" i="2"/>
  <c r="D15" i="2"/>
  <c r="F15" i="2" s="1"/>
  <c r="T24" i="2" s="1"/>
  <c r="D14" i="2"/>
  <c r="E14" i="2" s="1"/>
  <c r="T19" i="2" s="1"/>
  <c r="D13" i="2"/>
  <c r="F13" i="2" s="1"/>
  <c r="T16" i="2" s="1"/>
  <c r="F12" i="2"/>
  <c r="T12" i="2" s="1"/>
  <c r="D12" i="2"/>
  <c r="E12" i="2" s="1"/>
  <c r="T11" i="2" s="1"/>
  <c r="D11" i="2"/>
  <c r="F11" i="2" s="1"/>
  <c r="T8" i="2" s="1"/>
  <c r="R10" i="2"/>
  <c r="M10" i="2"/>
  <c r="F10" i="2"/>
  <c r="T4" i="2" s="1"/>
  <c r="D10" i="2"/>
  <c r="E10" i="2" s="1"/>
  <c r="T3" i="2" s="1"/>
  <c r="F9" i="2"/>
  <c r="K32" i="2" s="1"/>
  <c r="E9" i="2"/>
  <c r="K31" i="2" s="1"/>
  <c r="D9" i="2"/>
  <c r="F8" i="2"/>
  <c r="K28" i="2" s="1"/>
  <c r="D8" i="2"/>
  <c r="E8" i="2" s="1"/>
  <c r="K27" i="2" s="1"/>
  <c r="D7" i="2"/>
  <c r="F7" i="2" s="1"/>
  <c r="K24" i="2" s="1"/>
  <c r="F6" i="2"/>
  <c r="K20" i="2" s="1"/>
  <c r="D6" i="2"/>
  <c r="E6" i="2" s="1"/>
  <c r="K19" i="2" s="1"/>
  <c r="F5" i="2"/>
  <c r="K16" i="2" s="1"/>
  <c r="E5" i="2"/>
  <c r="D5" i="2"/>
  <c r="L4" i="2"/>
  <c r="E4" i="2"/>
  <c r="K11" i="2" s="1"/>
  <c r="D4" i="2"/>
  <c r="F4" i="2" s="1"/>
  <c r="K12" i="2" s="1"/>
  <c r="F3" i="2"/>
  <c r="K8" i="2" s="1"/>
  <c r="E3" i="2"/>
  <c r="K7" i="2" s="1"/>
  <c r="D3" i="2"/>
  <c r="F2" i="2"/>
  <c r="K4" i="2" s="1"/>
  <c r="E22" i="2" l="1"/>
  <c r="S4" i="2" s="1"/>
  <c r="E30" i="2"/>
  <c r="N10" i="2" s="1"/>
  <c r="E11" i="2"/>
  <c r="T7" i="2" s="1"/>
  <c r="F14" i="2"/>
  <c r="T20" i="2" s="1"/>
  <c r="E19" i="2"/>
  <c r="L12" i="2" s="1"/>
  <c r="E25" i="2"/>
  <c r="S28" i="2" s="1"/>
  <c r="E27" i="2"/>
  <c r="M22" i="2" s="1"/>
  <c r="E32" i="2"/>
  <c r="O17" i="2" s="1"/>
  <c r="E34" i="2"/>
  <c r="T37" i="2" s="1"/>
  <c r="E2" i="2"/>
  <c r="K3" i="2" s="1"/>
  <c r="E7" i="2"/>
  <c r="K23" i="2" s="1"/>
  <c r="E13" i="2"/>
  <c r="T15" i="2" s="1"/>
  <c r="E15" i="2"/>
  <c r="T23" i="2" s="1"/>
  <c r="E21" i="2"/>
  <c r="L28" i="2" s="1"/>
  <c r="E29" i="2"/>
  <c r="R22" i="2" s="1"/>
  <c r="E31" i="2"/>
  <c r="Q10" i="2" s="1"/>
  <c r="E35" i="2"/>
  <c r="L40" i="2" s="1"/>
</calcChain>
</file>

<file path=xl/sharedStrings.xml><?xml version="1.0" encoding="utf-8"?>
<sst xmlns="http://schemas.openxmlformats.org/spreadsheetml/2006/main" count="66" uniqueCount="52">
  <si>
    <t>m7</t>
    <phoneticPr fontId="1"/>
  </si>
  <si>
    <t>男子 100㎏超級</t>
  </si>
  <si>
    <t>酒井 晃輝</t>
  </si>
  <si>
    <t>天理大</t>
  </si>
  <si>
    <t>井上 直弥</t>
  </si>
  <si>
    <t>前田 真生翔</t>
  </si>
  <si>
    <t>芦屋大</t>
  </si>
  <si>
    <t>吉本 浩生</t>
  </si>
  <si>
    <t>大阪商業大</t>
  </si>
  <si>
    <t>小西 徹</t>
  </si>
  <si>
    <t>大阪教育大</t>
  </si>
  <si>
    <t>中川 紘</t>
  </si>
  <si>
    <t>立命館大</t>
  </si>
  <si>
    <t>米澤 龍之介</t>
  </si>
  <si>
    <t>大阪体育大</t>
  </si>
  <si>
    <t>九内 陸斗</t>
  </si>
  <si>
    <t>奈良大</t>
  </si>
  <si>
    <t>松下 創大</t>
  </si>
  <si>
    <t>姫路獨協大</t>
  </si>
  <si>
    <t>島本 海和</t>
  </si>
  <si>
    <t>近畿大</t>
  </si>
  <si>
    <t>菅本 直志</t>
  </si>
  <si>
    <t>同志社大</t>
  </si>
  <si>
    <t>土田 温</t>
  </si>
  <si>
    <t>大阪産業大</t>
  </si>
  <si>
    <t>廣瀬 洋吾</t>
  </si>
  <si>
    <t>甲南大</t>
  </si>
  <si>
    <t>森下 透五</t>
  </si>
  <si>
    <t>関西大</t>
  </si>
  <si>
    <t>佐藤 瑛祐</t>
  </si>
  <si>
    <t>五十嵐 翔也</t>
  </si>
  <si>
    <t>川口 敬志</t>
  </si>
  <si>
    <t>桒田 真雄</t>
  </si>
  <si>
    <t>島崎 裕太郎</t>
  </si>
  <si>
    <t>摂南大</t>
  </si>
  <si>
    <t>宇佐波 柚樹</t>
  </si>
  <si>
    <t>鈴木 太陽</t>
  </si>
  <si>
    <t>梶原 和馬</t>
  </si>
  <si>
    <t>石橋 康太郎</t>
  </si>
  <si>
    <t>大阪経済大</t>
  </si>
  <si>
    <t>濵邉 悟希</t>
  </si>
  <si>
    <t>宇野 侑馬</t>
  </si>
  <si>
    <t>平田 遼弥</t>
  </si>
  <si>
    <t>京都産業大</t>
  </si>
  <si>
    <t>竹内 紳太郎</t>
  </si>
  <si>
    <t>峯 蒼生依</t>
  </si>
  <si>
    <t>和歌山大</t>
  </si>
  <si>
    <t>山口 隆乃</t>
  </si>
  <si>
    <t>中川 鳳太</t>
  </si>
  <si>
    <t>びわこ成蹊大</t>
  </si>
  <si>
    <t>大貫 哲</t>
  </si>
  <si>
    <t>平 真大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</si>
</sst>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2" fillId="0" borderId="0" xfId="1" applyAlignment="1">
      <alignment horizontal="center" vertical="center"/>
    </xf>
    <xf numFmtId="176" fontId="6" fillId="2" borderId="0" xfId="1" applyNumberFormat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6" fontId="6" fillId="2" borderId="10" xfId="1" applyNumberFormat="1" applyFont="1" applyFill="1" applyBorder="1" applyAlignment="1">
      <alignment horizontal="left" vertical="center"/>
    </xf>
    <xf numFmtId="176" fontId="6" fillId="2" borderId="10" xfId="1" applyNumberFormat="1" applyFont="1" applyFill="1" applyBorder="1" applyAlignment="1">
      <alignment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</cellXfs>
  <cellStyles count="2">
    <cellStyle name="標準" xfId="0" builtinId="0"/>
    <cellStyle name="標準 2" xfId="1" xr:uid="{C0C097FB-5694-4A5C-AE20-EEED4EF11312}"/>
  </cellStyles>
  <dxfs count="22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  <cell r="J71" t="str">
            <v>菅本 直志</v>
          </cell>
          <cell r="K71" t="str">
            <v>同志社大</v>
          </cell>
          <cell r="R71" t="str">
            <v>山口 隆乃</v>
          </cell>
          <cell r="S71" t="str">
            <v>天理大</v>
          </cell>
        </row>
        <row r="72">
          <cell r="C72" t="str">
            <v>f2-19</v>
          </cell>
          <cell r="D72">
            <v>0</v>
          </cell>
          <cell r="E72">
            <v>1</v>
          </cell>
          <cell r="J72" t="str">
            <v>五十嵐 翔也</v>
          </cell>
          <cell r="K72" t="str">
            <v>天理大</v>
          </cell>
          <cell r="R72" t="str">
            <v>平田 遼弥</v>
          </cell>
          <cell r="S72" t="str">
            <v>京都産業大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  <cell r="J79" t="str">
            <v>菅本 直志</v>
          </cell>
          <cell r="R79" t="str">
            <v>平田 遼弥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0A97-18C5-48D7-B6EB-5C7723E5DC5A}">
  <sheetPr codeName="Sheet7"/>
  <dimension ref="A1:X41"/>
  <sheetViews>
    <sheetView tabSelected="1" topLeftCell="G1" zoomScaleNormal="100" workbookViewId="0">
      <selection activeCell="G1" sqref="G1"/>
    </sheetView>
  </sheetViews>
  <sheetFormatPr defaultColWidth="8.6328125" defaultRowHeight="11.1" customHeight="1" x14ac:dyDescent="0.5"/>
  <cols>
    <col min="1" max="4" width="4.6328125" style="2" hidden="1" customWidth="1"/>
    <col min="5" max="5" width="2.6328125" style="27" hidden="1" customWidth="1"/>
    <col min="6" max="6" width="60.36328125" style="27" hidden="1" customWidth="1"/>
    <col min="7" max="7" width="4.6328125" style="4" customWidth="1"/>
    <col min="8" max="9" width="8.6328125" style="4"/>
    <col min="10" max="10" width="3.6328125" style="4" customWidth="1"/>
    <col min="11" max="11" width="3.6328125" style="5" customWidth="1"/>
    <col min="12" max="13" width="2.08984375" style="5" bestFit="1" customWidth="1"/>
    <col min="14" max="14" width="8.984375E-2" style="5" customWidth="1"/>
    <col min="15" max="16" width="2.08984375" style="5" bestFit="1" customWidth="1"/>
    <col min="17" max="17" width="8.984375E-2" style="5" customWidth="1"/>
    <col min="18" max="19" width="2.08984375" style="5" bestFit="1" customWidth="1"/>
    <col min="20" max="20" width="3.6328125" style="5" customWidth="1"/>
    <col min="21" max="21" width="3.6328125" style="4" customWidth="1"/>
    <col min="22" max="22" width="8.6328125" style="4"/>
    <col min="23" max="23" width="8.6328125" style="4" customWidth="1"/>
    <col min="24" max="24" width="4.6328125" style="4" customWidth="1"/>
    <col min="25" max="16384" width="8.6328125" style="2"/>
  </cols>
  <sheetData>
    <row r="1" spans="1:24" ht="18.45" x14ac:dyDescent="0.5">
      <c r="A1" s="1" t="s">
        <v>0</v>
      </c>
      <c r="B1" s="1">
        <v>32</v>
      </c>
      <c r="C1" s="1"/>
      <c r="E1" s="3"/>
      <c r="F1" s="3"/>
      <c r="G1" s="4" t="s">
        <v>1</v>
      </c>
    </row>
    <row r="2" spans="1:24" ht="11.1" customHeight="1" thickBot="1" x14ac:dyDescent="0.55000000000000004">
      <c r="A2" s="2">
        <v>1</v>
      </c>
      <c r="B2" s="2">
        <v>32</v>
      </c>
      <c r="C2" s="6">
        <v>16</v>
      </c>
      <c r="D2" s="7">
        <v>486</v>
      </c>
      <c r="E2" s="8">
        <f t="shared" ref="E2:E35" si="0">IF(D2="",IF(B2&gt;$B$1,1,0),INDEX(白,D2,1))</f>
        <v>1</v>
      </c>
      <c r="F2" s="9">
        <f t="shared" ref="F2:F35" si="1">IF(D2="",IF(A2&gt;$B$1,1,0),INDEX(青,D2,1))</f>
        <v>0</v>
      </c>
      <c r="G2" s="33">
        <v>1</v>
      </c>
      <c r="H2" s="34" t="s">
        <v>2</v>
      </c>
      <c r="I2" s="35" t="s">
        <v>3</v>
      </c>
      <c r="V2" s="34" t="s">
        <v>4</v>
      </c>
      <c r="W2" s="35" t="s">
        <v>3</v>
      </c>
      <c r="X2" s="33">
        <v>17</v>
      </c>
    </row>
    <row r="3" spans="1:24" ht="11.1" customHeight="1" thickTop="1" thickBot="1" x14ac:dyDescent="0.55000000000000004">
      <c r="A3" s="2">
        <v>17</v>
      </c>
      <c r="B3" s="2">
        <v>16</v>
      </c>
      <c r="C3" s="6">
        <v>17</v>
      </c>
      <c r="D3" s="7">
        <f>IFERROR(MATCH($A$1&amp;"-"&amp;C3,[1]試合記録!$C$1:$C$553,0),"")</f>
        <v>487</v>
      </c>
      <c r="E3" s="8">
        <f t="shared" si="0"/>
        <v>1</v>
      </c>
      <c r="F3" s="9">
        <f t="shared" si="1"/>
        <v>0</v>
      </c>
      <c r="G3" s="33"/>
      <c r="H3" s="34"/>
      <c r="I3" s="35"/>
      <c r="J3" s="10"/>
      <c r="K3" s="11">
        <f>E2</f>
        <v>1</v>
      </c>
      <c r="L3" s="12"/>
      <c r="M3" s="12"/>
      <c r="N3" s="12"/>
      <c r="O3" s="12"/>
      <c r="P3" s="12"/>
      <c r="Q3" s="12"/>
      <c r="R3" s="12"/>
      <c r="S3" s="12"/>
      <c r="T3" s="12">
        <f>E10</f>
        <v>1</v>
      </c>
      <c r="U3" s="13"/>
      <c r="V3" s="34"/>
      <c r="W3" s="35"/>
      <c r="X3" s="33"/>
    </row>
    <row r="4" spans="1:24" ht="11.1" customHeight="1" thickTop="1" thickBot="1" x14ac:dyDescent="0.55000000000000004">
      <c r="A4" s="2">
        <v>8</v>
      </c>
      <c r="B4" s="2">
        <v>25</v>
      </c>
      <c r="C4" s="6">
        <v>18</v>
      </c>
      <c r="D4" s="7">
        <f>IFERROR(MATCH($A$1&amp;"-"&amp;C4,[1]試合記録!$C$1:$C$553,0),"")</f>
        <v>488</v>
      </c>
      <c r="E4" s="8">
        <f t="shared" si="0"/>
        <v>0</v>
      </c>
      <c r="F4" s="9">
        <f t="shared" si="1"/>
        <v>1</v>
      </c>
      <c r="G4" s="33">
        <v>2</v>
      </c>
      <c r="H4" s="34" t="s">
        <v>5</v>
      </c>
      <c r="I4" s="35" t="s">
        <v>6</v>
      </c>
      <c r="J4" s="14"/>
      <c r="K4" s="15">
        <f>F2</f>
        <v>0</v>
      </c>
      <c r="L4" s="44">
        <f>E18</f>
        <v>1</v>
      </c>
      <c r="M4" s="12"/>
      <c r="N4" s="12"/>
      <c r="O4" s="12"/>
      <c r="P4" s="12"/>
      <c r="Q4" s="12"/>
      <c r="R4" s="12"/>
      <c r="S4" s="46">
        <f>E22</f>
        <v>1</v>
      </c>
      <c r="T4" s="16">
        <f>F10</f>
        <v>0</v>
      </c>
      <c r="U4" s="17"/>
      <c r="V4" s="34" t="s">
        <v>7</v>
      </c>
      <c r="W4" s="35" t="s">
        <v>8</v>
      </c>
      <c r="X4" s="33">
        <v>18</v>
      </c>
    </row>
    <row r="5" spans="1:24" ht="11.1" customHeight="1" thickTop="1" thickBot="1" x14ac:dyDescent="0.55000000000000004">
      <c r="A5" s="2">
        <v>24</v>
      </c>
      <c r="B5" s="2">
        <v>9</v>
      </c>
      <c r="C5" s="6">
        <v>19</v>
      </c>
      <c r="D5" s="7">
        <f>IFERROR(MATCH($A$1&amp;"-"&amp;C5,[1]試合記録!$C$1:$C$553,0),"")</f>
        <v>489</v>
      </c>
      <c r="E5" s="8">
        <f t="shared" si="0"/>
        <v>1</v>
      </c>
      <c r="F5" s="9">
        <f t="shared" si="1"/>
        <v>0</v>
      </c>
      <c r="G5" s="33"/>
      <c r="H5" s="34"/>
      <c r="I5" s="35"/>
      <c r="J5" s="18"/>
      <c r="K5" s="19"/>
      <c r="L5" s="45"/>
      <c r="M5" s="12"/>
      <c r="N5" s="12"/>
      <c r="O5" s="12"/>
      <c r="P5" s="12"/>
      <c r="Q5" s="12"/>
      <c r="R5" s="12"/>
      <c r="S5" s="47"/>
      <c r="T5" s="20"/>
      <c r="U5" s="18"/>
      <c r="V5" s="34"/>
      <c r="W5" s="35"/>
      <c r="X5" s="33"/>
    </row>
    <row r="6" spans="1:24" ht="11.1" customHeight="1" thickTop="1" thickBot="1" x14ac:dyDescent="0.55000000000000004">
      <c r="A6" s="2">
        <v>4</v>
      </c>
      <c r="B6" s="2">
        <v>29</v>
      </c>
      <c r="C6" s="6">
        <v>20</v>
      </c>
      <c r="D6" s="7">
        <f>IFERROR(MATCH($A$1&amp;"-"&amp;C6,[1]試合記録!$C$1:$C$553,0),"")</f>
        <v>490</v>
      </c>
      <c r="E6" s="8">
        <f t="shared" si="0"/>
        <v>1</v>
      </c>
      <c r="F6" s="9">
        <f t="shared" si="1"/>
        <v>0</v>
      </c>
      <c r="G6" s="33">
        <v>3</v>
      </c>
      <c r="H6" s="34" t="s">
        <v>9</v>
      </c>
      <c r="I6" s="35" t="s">
        <v>10</v>
      </c>
      <c r="J6" s="18"/>
      <c r="K6" s="19"/>
      <c r="L6" s="36">
        <f>F18</f>
        <v>0</v>
      </c>
      <c r="M6" s="38">
        <f>E26</f>
        <v>1</v>
      </c>
      <c r="N6" s="12"/>
      <c r="O6" s="12"/>
      <c r="P6" s="12"/>
      <c r="Q6" s="12"/>
      <c r="R6" s="40">
        <f>E28</f>
        <v>1</v>
      </c>
      <c r="S6" s="42">
        <f>F22</f>
        <v>0</v>
      </c>
      <c r="T6" s="20"/>
      <c r="U6" s="18"/>
      <c r="V6" s="34" t="s">
        <v>11</v>
      </c>
      <c r="W6" s="35" t="s">
        <v>12</v>
      </c>
      <c r="X6" s="33">
        <v>19</v>
      </c>
    </row>
    <row r="7" spans="1:24" ht="11.1" customHeight="1" thickTop="1" thickBot="1" x14ac:dyDescent="0.55000000000000004">
      <c r="A7" s="2">
        <v>20</v>
      </c>
      <c r="B7" s="2">
        <v>13</v>
      </c>
      <c r="C7" s="6">
        <v>21</v>
      </c>
      <c r="D7" s="7">
        <f>IFERROR(MATCH($A$1&amp;"-"&amp;C7,[1]試合記録!$C$1:$C$553,0),"")</f>
        <v>491</v>
      </c>
      <c r="E7" s="8">
        <f t="shared" si="0"/>
        <v>1</v>
      </c>
      <c r="F7" s="9">
        <f t="shared" si="1"/>
        <v>0</v>
      </c>
      <c r="G7" s="33"/>
      <c r="H7" s="34"/>
      <c r="I7" s="35"/>
      <c r="J7" s="10"/>
      <c r="K7" s="21">
        <f>E3</f>
        <v>1</v>
      </c>
      <c r="L7" s="37"/>
      <c r="M7" s="38"/>
      <c r="N7" s="12"/>
      <c r="O7" s="12"/>
      <c r="P7" s="12"/>
      <c r="Q7" s="12"/>
      <c r="R7" s="40"/>
      <c r="S7" s="43"/>
      <c r="T7" s="22">
        <f>E11</f>
        <v>1</v>
      </c>
      <c r="U7" s="13"/>
      <c r="V7" s="34"/>
      <c r="W7" s="35"/>
      <c r="X7" s="33"/>
    </row>
    <row r="8" spans="1:24" ht="11.1" customHeight="1" thickTop="1" thickBot="1" x14ac:dyDescent="0.55000000000000004">
      <c r="A8" s="2">
        <v>5</v>
      </c>
      <c r="B8" s="2">
        <v>28</v>
      </c>
      <c r="C8" s="6">
        <v>22</v>
      </c>
      <c r="D8" s="7">
        <f>IFERROR(MATCH($A$1&amp;"-"&amp;C8,[1]試合記録!$C$1:$C$553,0),"")</f>
        <v>492</v>
      </c>
      <c r="E8" s="8">
        <f t="shared" si="0"/>
        <v>1</v>
      </c>
      <c r="F8" s="9">
        <f t="shared" si="1"/>
        <v>0</v>
      </c>
      <c r="G8" s="33">
        <v>4</v>
      </c>
      <c r="H8" s="34" t="s">
        <v>13</v>
      </c>
      <c r="I8" s="35" t="s">
        <v>14</v>
      </c>
      <c r="J8" s="14"/>
      <c r="K8" s="11">
        <f>F3</f>
        <v>0</v>
      </c>
      <c r="L8" s="23"/>
      <c r="M8" s="38"/>
      <c r="N8" s="12"/>
      <c r="O8" s="12"/>
      <c r="P8" s="12"/>
      <c r="Q8" s="12"/>
      <c r="R8" s="40"/>
      <c r="S8" s="20"/>
      <c r="T8" s="12">
        <f>F11</f>
        <v>0</v>
      </c>
      <c r="U8" s="17"/>
      <c r="V8" s="34" t="s">
        <v>15</v>
      </c>
      <c r="W8" s="35" t="s">
        <v>16</v>
      </c>
      <c r="X8" s="33">
        <v>20</v>
      </c>
    </row>
    <row r="9" spans="1:24" ht="11.1" customHeight="1" thickTop="1" thickBot="1" x14ac:dyDescent="0.55000000000000004">
      <c r="A9" s="2">
        <v>21</v>
      </c>
      <c r="B9" s="2">
        <v>12</v>
      </c>
      <c r="C9" s="6">
        <v>23</v>
      </c>
      <c r="D9" s="7">
        <f>IFERROR(MATCH($A$1&amp;"-"&amp;C9,[1]試合記録!$C$1:$C$553,0),"")</f>
        <v>493</v>
      </c>
      <c r="E9" s="8">
        <f t="shared" si="0"/>
        <v>1</v>
      </c>
      <c r="F9" s="9">
        <f t="shared" si="1"/>
        <v>0</v>
      </c>
      <c r="G9" s="33"/>
      <c r="H9" s="34"/>
      <c r="I9" s="35"/>
      <c r="J9" s="18"/>
      <c r="K9" s="12"/>
      <c r="L9" s="23"/>
      <c r="M9" s="39"/>
      <c r="N9" s="12"/>
      <c r="O9" s="12"/>
      <c r="P9" s="12"/>
      <c r="Q9" s="12"/>
      <c r="R9" s="41"/>
      <c r="S9" s="20"/>
      <c r="T9" s="12"/>
      <c r="U9" s="18"/>
      <c r="V9" s="34"/>
      <c r="W9" s="35"/>
      <c r="X9" s="33"/>
    </row>
    <row r="10" spans="1:24" ht="11.1" customHeight="1" thickTop="1" thickBot="1" x14ac:dyDescent="0.55000000000000004">
      <c r="A10" s="2">
        <v>2</v>
      </c>
      <c r="B10" s="2">
        <v>31</v>
      </c>
      <c r="C10" s="6">
        <v>24</v>
      </c>
      <c r="D10" s="7">
        <f>IFERROR(MATCH($A$1&amp;"-"&amp;C10,[1]試合記録!$C$1:$C$553,0),"")</f>
        <v>494</v>
      </c>
      <c r="E10" s="8">
        <f t="shared" si="0"/>
        <v>1</v>
      </c>
      <c r="F10" s="9">
        <f t="shared" si="1"/>
        <v>0</v>
      </c>
      <c r="G10" s="33">
        <v>5</v>
      </c>
      <c r="H10" s="34" t="s">
        <v>17</v>
      </c>
      <c r="I10" s="35" t="s">
        <v>18</v>
      </c>
      <c r="J10" s="18"/>
      <c r="K10" s="12"/>
      <c r="L10" s="23"/>
      <c r="M10" s="52">
        <f>F26</f>
        <v>0</v>
      </c>
      <c r="N10" s="38">
        <f>E30</f>
        <v>1</v>
      </c>
      <c r="O10" s="12"/>
      <c r="P10" s="12"/>
      <c r="Q10" s="40">
        <f>E31</f>
        <v>1</v>
      </c>
      <c r="R10" s="52">
        <f>F28</f>
        <v>0</v>
      </c>
      <c r="S10" s="20"/>
      <c r="T10" s="12"/>
      <c r="U10" s="18"/>
      <c r="V10" s="34" t="s">
        <v>19</v>
      </c>
      <c r="W10" s="35" t="s">
        <v>20</v>
      </c>
      <c r="X10" s="33">
        <v>21</v>
      </c>
    </row>
    <row r="11" spans="1:24" ht="11.1" customHeight="1" thickTop="1" thickBot="1" x14ac:dyDescent="0.55000000000000004">
      <c r="A11" s="2">
        <v>18</v>
      </c>
      <c r="B11" s="2">
        <v>15</v>
      </c>
      <c r="C11" s="6">
        <v>25</v>
      </c>
      <c r="D11" s="7">
        <f>IFERROR(MATCH($A$1&amp;"-"&amp;C11,[1]試合記録!$C$1:$C$553,0),"")</f>
        <v>495</v>
      </c>
      <c r="E11" s="8">
        <f t="shared" si="0"/>
        <v>1</v>
      </c>
      <c r="F11" s="9">
        <f t="shared" si="1"/>
        <v>0</v>
      </c>
      <c r="G11" s="33"/>
      <c r="H11" s="34"/>
      <c r="I11" s="35"/>
      <c r="J11" s="10"/>
      <c r="K11" s="11">
        <f>E4</f>
        <v>0</v>
      </c>
      <c r="L11" s="23"/>
      <c r="M11" s="53"/>
      <c r="N11" s="38"/>
      <c r="O11" s="12"/>
      <c r="P11" s="12"/>
      <c r="Q11" s="40"/>
      <c r="R11" s="53"/>
      <c r="S11" s="20"/>
      <c r="T11" s="12">
        <f>E12</f>
        <v>1</v>
      </c>
      <c r="U11" s="13"/>
      <c r="V11" s="34"/>
      <c r="W11" s="35"/>
      <c r="X11" s="33"/>
    </row>
    <row r="12" spans="1:24" ht="11.1" customHeight="1" thickTop="1" thickBot="1" x14ac:dyDescent="0.55000000000000004">
      <c r="A12" s="2">
        <v>7</v>
      </c>
      <c r="B12" s="2">
        <v>26</v>
      </c>
      <c r="C12" s="6">
        <v>26</v>
      </c>
      <c r="D12" s="7">
        <f>IFERROR(MATCH($A$1&amp;"-"&amp;C12,[1]試合記録!$C$1:$C$553,0),"")</f>
        <v>496</v>
      </c>
      <c r="E12" s="8">
        <f t="shared" si="0"/>
        <v>1</v>
      </c>
      <c r="F12" s="9">
        <f t="shared" si="1"/>
        <v>0</v>
      </c>
      <c r="G12" s="33">
        <v>6</v>
      </c>
      <c r="H12" s="34" t="s">
        <v>21</v>
      </c>
      <c r="I12" s="35" t="s">
        <v>22</v>
      </c>
      <c r="J12" s="14"/>
      <c r="K12" s="15">
        <f>F4</f>
        <v>1</v>
      </c>
      <c r="L12" s="54">
        <f>E19</f>
        <v>1</v>
      </c>
      <c r="M12" s="53"/>
      <c r="N12" s="38"/>
      <c r="O12" s="12"/>
      <c r="P12" s="12"/>
      <c r="Q12" s="40"/>
      <c r="R12" s="53"/>
      <c r="S12" s="56">
        <f>E23</f>
        <v>0</v>
      </c>
      <c r="T12" s="16">
        <f>F12</f>
        <v>0</v>
      </c>
      <c r="U12" s="17"/>
      <c r="V12" s="34" t="s">
        <v>23</v>
      </c>
      <c r="W12" s="35" t="s">
        <v>24</v>
      </c>
      <c r="X12" s="33">
        <v>22</v>
      </c>
    </row>
    <row r="13" spans="1:24" ht="11.1" customHeight="1" thickTop="1" thickBot="1" x14ac:dyDescent="0.55000000000000004">
      <c r="A13" s="2">
        <v>23</v>
      </c>
      <c r="B13" s="2">
        <v>10</v>
      </c>
      <c r="C13" s="6">
        <v>27</v>
      </c>
      <c r="D13" s="7">
        <f>IFERROR(MATCH($A$1&amp;"-"&amp;C13,[1]試合記録!$C$1:$C$553,0),"")</f>
        <v>497</v>
      </c>
      <c r="E13" s="8">
        <f t="shared" si="0"/>
        <v>0</v>
      </c>
      <c r="F13" s="9">
        <f t="shared" si="1"/>
        <v>1</v>
      </c>
      <c r="G13" s="33"/>
      <c r="H13" s="34"/>
      <c r="I13" s="35"/>
      <c r="J13" s="18"/>
      <c r="K13" s="19"/>
      <c r="L13" s="55"/>
      <c r="M13" s="53"/>
      <c r="N13" s="38"/>
      <c r="O13" s="12"/>
      <c r="P13" s="12"/>
      <c r="Q13" s="40"/>
      <c r="R13" s="53"/>
      <c r="S13" s="57"/>
      <c r="T13" s="20"/>
      <c r="U13" s="18"/>
      <c r="V13" s="34"/>
      <c r="W13" s="35"/>
      <c r="X13" s="33"/>
    </row>
    <row r="14" spans="1:24" ht="11.1" customHeight="1" thickTop="1" thickBot="1" x14ac:dyDescent="0.55000000000000004">
      <c r="A14" s="2">
        <v>3</v>
      </c>
      <c r="B14" s="2">
        <v>30</v>
      </c>
      <c r="C14" s="6">
        <v>28</v>
      </c>
      <c r="D14" s="7">
        <f>IFERROR(MATCH($A$1&amp;"-"&amp;C14,[1]試合記録!$C$1:$C$553,0),"")</f>
        <v>498</v>
      </c>
      <c r="E14" s="8">
        <f t="shared" si="0"/>
        <v>1</v>
      </c>
      <c r="F14" s="9">
        <f t="shared" si="1"/>
        <v>0</v>
      </c>
      <c r="G14" s="33">
        <v>7</v>
      </c>
      <c r="H14" s="34" t="s">
        <v>25</v>
      </c>
      <c r="I14" s="35" t="s">
        <v>26</v>
      </c>
      <c r="J14" s="18"/>
      <c r="K14" s="19"/>
      <c r="L14" s="48">
        <f>F19</f>
        <v>0</v>
      </c>
      <c r="M14" s="23"/>
      <c r="N14" s="38"/>
      <c r="O14" s="12"/>
      <c r="P14" s="12"/>
      <c r="Q14" s="40"/>
      <c r="R14" s="20"/>
      <c r="S14" s="50">
        <f>F23</f>
        <v>1</v>
      </c>
      <c r="T14" s="20"/>
      <c r="U14" s="18"/>
      <c r="V14" s="34" t="s">
        <v>27</v>
      </c>
      <c r="W14" s="35" t="s">
        <v>28</v>
      </c>
      <c r="X14" s="33">
        <v>23</v>
      </c>
    </row>
    <row r="15" spans="1:24" ht="11.1" customHeight="1" thickTop="1" thickBot="1" x14ac:dyDescent="0.55000000000000004">
      <c r="A15" s="2">
        <v>19</v>
      </c>
      <c r="B15" s="2">
        <v>14</v>
      </c>
      <c r="C15" s="6">
        <v>29</v>
      </c>
      <c r="D15" s="7">
        <f>IFERROR(MATCH($A$1&amp;"-"&amp;C15,[1]試合記録!$C$1:$C$553,0),"")</f>
        <v>499</v>
      </c>
      <c r="E15" s="8">
        <f t="shared" si="0"/>
        <v>0</v>
      </c>
      <c r="F15" s="9">
        <f t="shared" si="1"/>
        <v>1</v>
      </c>
      <c r="G15" s="33"/>
      <c r="H15" s="34"/>
      <c r="I15" s="35"/>
      <c r="J15" s="10"/>
      <c r="K15" s="21">
        <f>E5</f>
        <v>1</v>
      </c>
      <c r="L15" s="49"/>
      <c r="M15" s="23"/>
      <c r="N15" s="38"/>
      <c r="O15" s="12"/>
      <c r="P15" s="12"/>
      <c r="Q15" s="40"/>
      <c r="R15" s="20"/>
      <c r="S15" s="51"/>
      <c r="T15" s="22">
        <f>E13</f>
        <v>0</v>
      </c>
      <c r="U15" s="13"/>
      <c r="V15" s="34"/>
      <c r="W15" s="35"/>
      <c r="X15" s="33"/>
    </row>
    <row r="16" spans="1:24" ht="11.1" customHeight="1" thickTop="1" thickBot="1" x14ac:dyDescent="0.55000000000000004">
      <c r="A16" s="2">
        <v>6</v>
      </c>
      <c r="B16" s="2">
        <v>27</v>
      </c>
      <c r="C16" s="6">
        <v>30</v>
      </c>
      <c r="D16" s="7">
        <f>IFERROR(MATCH($A$1&amp;"-"&amp;C16,[1]試合記録!$C$1:$C$553,0),"")</f>
        <v>500</v>
      </c>
      <c r="E16" s="8">
        <f t="shared" si="0"/>
        <v>1</v>
      </c>
      <c r="F16" s="9">
        <f t="shared" si="1"/>
        <v>0</v>
      </c>
      <c r="G16" s="33">
        <v>8</v>
      </c>
      <c r="H16" s="34" t="s">
        <v>29</v>
      </c>
      <c r="I16" s="35" t="s">
        <v>12</v>
      </c>
      <c r="J16" s="14"/>
      <c r="K16" s="11">
        <f>F5</f>
        <v>0</v>
      </c>
      <c r="L16" s="12"/>
      <c r="M16" s="23"/>
      <c r="N16" s="38"/>
      <c r="O16" s="12"/>
      <c r="P16" s="12"/>
      <c r="Q16" s="40"/>
      <c r="R16" s="20"/>
      <c r="S16" s="12"/>
      <c r="T16" s="12">
        <f>F13</f>
        <v>1</v>
      </c>
      <c r="U16" s="17"/>
      <c r="V16" s="34" t="s">
        <v>30</v>
      </c>
      <c r="W16" s="35" t="s">
        <v>3</v>
      </c>
      <c r="X16" s="33">
        <v>24</v>
      </c>
    </row>
    <row r="17" spans="1:24" ht="11.1" customHeight="1" thickTop="1" thickBot="1" x14ac:dyDescent="0.55000000000000004">
      <c r="A17" s="2">
        <v>22</v>
      </c>
      <c r="B17" s="2">
        <v>11</v>
      </c>
      <c r="C17" s="6">
        <v>31</v>
      </c>
      <c r="D17" s="7">
        <f>IFERROR(MATCH($A$1&amp;"-"&amp;C17,[1]試合記録!$C$1:$C$553,0),"")</f>
        <v>501</v>
      </c>
      <c r="E17" s="8">
        <f t="shared" si="0"/>
        <v>0</v>
      </c>
      <c r="F17" s="9">
        <f t="shared" si="1"/>
        <v>1</v>
      </c>
      <c r="G17" s="33"/>
      <c r="H17" s="34"/>
      <c r="I17" s="35"/>
      <c r="J17" s="18"/>
      <c r="K17" s="12"/>
      <c r="L17" s="12"/>
      <c r="M17" s="23"/>
      <c r="N17" s="39"/>
      <c r="O17" s="24">
        <f>E32</f>
        <v>1</v>
      </c>
      <c r="P17" s="25">
        <f>F32</f>
        <v>0</v>
      </c>
      <c r="Q17" s="41"/>
      <c r="R17" s="20"/>
      <c r="S17" s="12"/>
      <c r="T17" s="12"/>
      <c r="U17" s="18"/>
      <c r="V17" s="34"/>
      <c r="W17" s="35"/>
      <c r="X17" s="33"/>
    </row>
    <row r="18" spans="1:24" ht="11.1" customHeight="1" thickTop="1" thickBot="1" x14ac:dyDescent="0.55000000000000004">
      <c r="C18" s="26">
        <v>8</v>
      </c>
      <c r="D18" s="7">
        <f>IFERROR(MATCH($A$1&amp;"-"&amp;C18,[1]試合記録!$C$1:$C$553,0),"")</f>
        <v>518</v>
      </c>
      <c r="E18" s="8">
        <f t="shared" si="0"/>
        <v>1</v>
      </c>
      <c r="F18" s="9">
        <f t="shared" si="1"/>
        <v>0</v>
      </c>
      <c r="G18" s="33">
        <v>9</v>
      </c>
      <c r="H18" s="34" t="s">
        <v>31</v>
      </c>
      <c r="I18" s="35" t="s">
        <v>20</v>
      </c>
      <c r="J18" s="18"/>
      <c r="K18" s="12"/>
      <c r="L18" s="12"/>
      <c r="M18" s="23"/>
      <c r="N18" s="58">
        <f>F30</f>
        <v>0</v>
      </c>
      <c r="O18" s="12"/>
      <c r="P18" s="12"/>
      <c r="Q18" s="60">
        <f>F31</f>
        <v>0</v>
      </c>
      <c r="R18" s="20"/>
      <c r="S18" s="12"/>
      <c r="T18" s="12"/>
      <c r="U18" s="18"/>
      <c r="V18" s="34" t="s">
        <v>32</v>
      </c>
      <c r="W18" s="35" t="s">
        <v>20</v>
      </c>
      <c r="X18" s="33">
        <v>25</v>
      </c>
    </row>
    <row r="19" spans="1:24" ht="11.1" customHeight="1" thickTop="1" thickBot="1" x14ac:dyDescent="0.55000000000000004">
      <c r="C19" s="26">
        <v>9</v>
      </c>
      <c r="D19" s="7">
        <f>IFERROR(MATCH($A$1&amp;"-"&amp;C19,[1]試合記録!$C$1:$C$553,0),"")</f>
        <v>519</v>
      </c>
      <c r="E19" s="8">
        <f t="shared" si="0"/>
        <v>1</v>
      </c>
      <c r="F19" s="9">
        <f t="shared" si="1"/>
        <v>0</v>
      </c>
      <c r="G19" s="33"/>
      <c r="H19" s="34"/>
      <c r="I19" s="35"/>
      <c r="J19" s="10"/>
      <c r="K19" s="11">
        <f>E6</f>
        <v>1</v>
      </c>
      <c r="L19" s="12"/>
      <c r="M19" s="23"/>
      <c r="N19" s="59"/>
      <c r="O19" s="12"/>
      <c r="P19" s="12"/>
      <c r="Q19" s="61"/>
      <c r="R19" s="20"/>
      <c r="S19" s="12"/>
      <c r="T19" s="12">
        <f>E14</f>
        <v>1</v>
      </c>
      <c r="U19" s="13"/>
      <c r="V19" s="34"/>
      <c r="W19" s="35"/>
      <c r="X19" s="33"/>
    </row>
    <row r="20" spans="1:24" ht="11.1" customHeight="1" thickTop="1" thickBot="1" x14ac:dyDescent="0.55000000000000004">
      <c r="C20" s="26">
        <v>10</v>
      </c>
      <c r="D20" s="7">
        <f>IFERROR(MATCH($A$1&amp;"-"&amp;C20,[1]試合記録!$C$1:$C$553,0),"")</f>
        <v>520</v>
      </c>
      <c r="E20" s="8">
        <f t="shared" si="0"/>
        <v>0</v>
      </c>
      <c r="F20" s="9">
        <f t="shared" si="1"/>
        <v>1</v>
      </c>
      <c r="G20" s="33">
        <v>10</v>
      </c>
      <c r="H20" s="34" t="s">
        <v>33</v>
      </c>
      <c r="I20" s="35" t="s">
        <v>34</v>
      </c>
      <c r="J20" s="14"/>
      <c r="K20" s="15">
        <f>F6</f>
        <v>0</v>
      </c>
      <c r="L20" s="44">
        <f>E20</f>
        <v>0</v>
      </c>
      <c r="M20" s="23"/>
      <c r="N20" s="59"/>
      <c r="O20" s="12"/>
      <c r="P20" s="12"/>
      <c r="Q20" s="61"/>
      <c r="R20" s="20"/>
      <c r="S20" s="46">
        <f>E24</f>
        <v>1</v>
      </c>
      <c r="T20" s="16">
        <f>F14</f>
        <v>0</v>
      </c>
      <c r="U20" s="17"/>
      <c r="V20" s="34" t="s">
        <v>35</v>
      </c>
      <c r="W20" s="35" t="s">
        <v>3</v>
      </c>
      <c r="X20" s="33">
        <v>26</v>
      </c>
    </row>
    <row r="21" spans="1:24" ht="11.1" customHeight="1" thickTop="1" thickBot="1" x14ac:dyDescent="0.55000000000000004">
      <c r="C21" s="26">
        <v>11</v>
      </c>
      <c r="D21" s="7">
        <f>IFERROR(MATCH($A$1&amp;"-"&amp;C21,[1]試合記録!$C$1:$C$553,0),"")</f>
        <v>521</v>
      </c>
      <c r="E21" s="8">
        <f t="shared" si="0"/>
        <v>0</v>
      </c>
      <c r="F21" s="9">
        <f t="shared" si="1"/>
        <v>1</v>
      </c>
      <c r="G21" s="33"/>
      <c r="H21" s="34"/>
      <c r="I21" s="35"/>
      <c r="J21" s="18"/>
      <c r="K21" s="19"/>
      <c r="L21" s="45"/>
      <c r="M21" s="23"/>
      <c r="N21" s="59"/>
      <c r="O21" s="12"/>
      <c r="P21" s="12"/>
      <c r="Q21" s="61"/>
      <c r="R21" s="20"/>
      <c r="S21" s="47"/>
      <c r="T21" s="20"/>
      <c r="U21" s="18"/>
      <c r="V21" s="34"/>
      <c r="W21" s="35"/>
      <c r="X21" s="33"/>
    </row>
    <row r="22" spans="1:24" ht="11.1" customHeight="1" thickTop="1" thickBot="1" x14ac:dyDescent="0.55000000000000004">
      <c r="C22" s="26">
        <v>12</v>
      </c>
      <c r="D22" s="7">
        <f>IFERROR(MATCH($A$1&amp;"-"&amp;C22,[1]試合記録!$C$1:$C$553,0),"")</f>
        <v>522</v>
      </c>
      <c r="E22" s="8">
        <f t="shared" si="0"/>
        <v>1</v>
      </c>
      <c r="F22" s="9">
        <f t="shared" si="1"/>
        <v>0</v>
      </c>
      <c r="G22" s="33">
        <v>11</v>
      </c>
      <c r="H22" s="34" t="s">
        <v>36</v>
      </c>
      <c r="I22" s="35" t="s">
        <v>3</v>
      </c>
      <c r="J22" s="18"/>
      <c r="K22" s="19"/>
      <c r="L22" s="36">
        <f>F20</f>
        <v>1</v>
      </c>
      <c r="M22" s="62">
        <f>E27</f>
        <v>1</v>
      </c>
      <c r="N22" s="59"/>
      <c r="O22" s="12"/>
      <c r="P22" s="12"/>
      <c r="Q22" s="61"/>
      <c r="R22" s="62">
        <f>E29</f>
        <v>1</v>
      </c>
      <c r="S22" s="42">
        <f>F24</f>
        <v>0</v>
      </c>
      <c r="T22" s="20"/>
      <c r="U22" s="18"/>
      <c r="V22" s="34" t="s">
        <v>37</v>
      </c>
      <c r="W22" s="35" t="s">
        <v>26</v>
      </c>
      <c r="X22" s="33">
        <v>27</v>
      </c>
    </row>
    <row r="23" spans="1:24" ht="11.1" customHeight="1" thickTop="1" thickBot="1" x14ac:dyDescent="0.55000000000000004">
      <c r="C23" s="26">
        <v>13</v>
      </c>
      <c r="D23" s="7">
        <f>IFERROR(MATCH($A$1&amp;"-"&amp;C23,[1]試合記録!$C$1:$C$553,0),"")</f>
        <v>523</v>
      </c>
      <c r="E23" s="8">
        <f t="shared" si="0"/>
        <v>0</v>
      </c>
      <c r="F23" s="9">
        <f t="shared" si="1"/>
        <v>1</v>
      </c>
      <c r="G23" s="33"/>
      <c r="H23" s="34"/>
      <c r="I23" s="35"/>
      <c r="J23" s="10"/>
      <c r="K23" s="21">
        <f>E7</f>
        <v>1</v>
      </c>
      <c r="L23" s="37"/>
      <c r="M23" s="62"/>
      <c r="N23" s="59"/>
      <c r="O23" s="12"/>
      <c r="P23" s="12"/>
      <c r="Q23" s="61"/>
      <c r="R23" s="62"/>
      <c r="S23" s="43"/>
      <c r="T23" s="22">
        <f>E15</f>
        <v>0</v>
      </c>
      <c r="U23" s="13"/>
      <c r="V23" s="34"/>
      <c r="W23" s="35"/>
      <c r="X23" s="33"/>
    </row>
    <row r="24" spans="1:24" ht="11.1" customHeight="1" thickTop="1" thickBot="1" x14ac:dyDescent="0.55000000000000004">
      <c r="C24" s="26">
        <v>14</v>
      </c>
      <c r="D24" s="7">
        <f>IFERROR(MATCH($A$1&amp;"-"&amp;C24,[1]試合記録!$C$1:$C$553,0),"")</f>
        <v>524</v>
      </c>
      <c r="E24" s="8">
        <f t="shared" si="0"/>
        <v>1</v>
      </c>
      <c r="F24" s="9">
        <f t="shared" si="1"/>
        <v>0</v>
      </c>
      <c r="G24" s="33">
        <v>12</v>
      </c>
      <c r="H24" s="34" t="s">
        <v>38</v>
      </c>
      <c r="I24" s="35" t="s">
        <v>39</v>
      </c>
      <c r="J24" s="14"/>
      <c r="K24" s="11">
        <f>F7</f>
        <v>0</v>
      </c>
      <c r="L24" s="23"/>
      <c r="M24" s="62"/>
      <c r="N24" s="59"/>
      <c r="O24" s="12"/>
      <c r="P24" s="12"/>
      <c r="Q24" s="61"/>
      <c r="R24" s="62"/>
      <c r="S24" s="20"/>
      <c r="T24" s="12">
        <f>F15</f>
        <v>1</v>
      </c>
      <c r="U24" s="17"/>
      <c r="V24" s="34" t="s">
        <v>40</v>
      </c>
      <c r="W24" s="35" t="s">
        <v>12</v>
      </c>
      <c r="X24" s="33">
        <v>28</v>
      </c>
    </row>
    <row r="25" spans="1:24" ht="11.1" customHeight="1" thickTop="1" thickBot="1" x14ac:dyDescent="0.55000000000000004">
      <c r="C25" s="26">
        <v>15</v>
      </c>
      <c r="D25" s="7">
        <f>IFERROR(MATCH($A$1&amp;"-"&amp;C25,[1]試合記録!$C$1:$C$553,0),"")</f>
        <v>525</v>
      </c>
      <c r="E25" s="8">
        <f t="shared" si="0"/>
        <v>1</v>
      </c>
      <c r="F25" s="9">
        <f t="shared" si="1"/>
        <v>0</v>
      </c>
      <c r="G25" s="33"/>
      <c r="H25" s="34"/>
      <c r="I25" s="35"/>
      <c r="J25" s="18"/>
      <c r="K25" s="12"/>
      <c r="L25" s="23"/>
      <c r="M25" s="63"/>
      <c r="N25" s="59"/>
      <c r="O25" s="12"/>
      <c r="P25" s="12"/>
      <c r="Q25" s="61"/>
      <c r="R25" s="63"/>
      <c r="S25" s="20"/>
      <c r="T25" s="12"/>
      <c r="U25" s="18"/>
      <c r="V25" s="34"/>
      <c r="W25" s="35"/>
      <c r="X25" s="33"/>
    </row>
    <row r="26" spans="1:24" ht="11.1" customHeight="1" thickTop="1" thickBot="1" x14ac:dyDescent="0.55000000000000004">
      <c r="C26" s="6">
        <v>4</v>
      </c>
      <c r="D26" s="7">
        <f>IFERROR(MATCH($A$1&amp;"-"&amp;C26,[1]試合記録!$C$1:$C$553,0),"")</f>
        <v>534</v>
      </c>
      <c r="E26" s="8">
        <f t="shared" si="0"/>
        <v>1</v>
      </c>
      <c r="F26" s="9">
        <f t="shared" si="1"/>
        <v>0</v>
      </c>
      <c r="G26" s="33">
        <v>13</v>
      </c>
      <c r="H26" s="34" t="s">
        <v>41</v>
      </c>
      <c r="I26" s="35" t="s">
        <v>24</v>
      </c>
      <c r="J26" s="18"/>
      <c r="K26" s="12"/>
      <c r="L26" s="23"/>
      <c r="M26" s="58">
        <f>F27</f>
        <v>0</v>
      </c>
      <c r="N26" s="12"/>
      <c r="O26" s="12"/>
      <c r="P26" s="12"/>
      <c r="Q26" s="12"/>
      <c r="R26" s="60">
        <f>F29</f>
        <v>0</v>
      </c>
      <c r="S26" s="20"/>
      <c r="T26" s="12"/>
      <c r="U26" s="18"/>
      <c r="V26" s="34" t="s">
        <v>42</v>
      </c>
      <c r="W26" s="35" t="s">
        <v>43</v>
      </c>
      <c r="X26" s="33">
        <v>29</v>
      </c>
    </row>
    <row r="27" spans="1:24" ht="11.1" customHeight="1" thickTop="1" thickBot="1" x14ac:dyDescent="0.55000000000000004">
      <c r="C27" s="6">
        <v>5</v>
      </c>
      <c r="D27" s="7">
        <f>IFERROR(MATCH($A$1&amp;"-"&amp;C27,[1]試合記録!$C$1:$C$553,0),"")</f>
        <v>535</v>
      </c>
      <c r="E27" s="8">
        <f t="shared" si="0"/>
        <v>1</v>
      </c>
      <c r="F27" s="9">
        <f t="shared" si="1"/>
        <v>0</v>
      </c>
      <c r="G27" s="33"/>
      <c r="H27" s="34"/>
      <c r="I27" s="35"/>
      <c r="J27" s="10"/>
      <c r="K27" s="11">
        <f>E8</f>
        <v>1</v>
      </c>
      <c r="L27" s="23"/>
      <c r="M27" s="59"/>
      <c r="N27" s="12"/>
      <c r="O27" s="12"/>
      <c r="P27" s="12"/>
      <c r="Q27" s="12"/>
      <c r="R27" s="61"/>
      <c r="S27" s="20"/>
      <c r="T27" s="12">
        <f>E16</f>
        <v>1</v>
      </c>
      <c r="U27" s="13"/>
      <c r="V27" s="34"/>
      <c r="W27" s="35"/>
      <c r="X27" s="33"/>
    </row>
    <row r="28" spans="1:24" ht="11.1" customHeight="1" thickTop="1" thickBot="1" x14ac:dyDescent="0.55000000000000004">
      <c r="C28" s="6">
        <v>6</v>
      </c>
      <c r="D28" s="7">
        <f>IFERROR(MATCH($A$1&amp;"-"&amp;C28,[1]試合記録!$C$1:$C$553,0),"")</f>
        <v>536</v>
      </c>
      <c r="E28" s="8">
        <f t="shared" si="0"/>
        <v>1</v>
      </c>
      <c r="F28" s="9">
        <f t="shared" si="1"/>
        <v>0</v>
      </c>
      <c r="G28" s="33">
        <v>14</v>
      </c>
      <c r="H28" s="34" t="s">
        <v>44</v>
      </c>
      <c r="I28" s="35" t="s">
        <v>8</v>
      </c>
      <c r="J28" s="14"/>
      <c r="K28" s="15">
        <f>F8</f>
        <v>0</v>
      </c>
      <c r="L28" s="64">
        <f>E21</f>
        <v>0</v>
      </c>
      <c r="M28" s="59"/>
      <c r="N28" s="12"/>
      <c r="O28" s="12"/>
      <c r="P28" s="12"/>
      <c r="Q28" s="12"/>
      <c r="R28" s="61"/>
      <c r="S28" s="56">
        <f>E25</f>
        <v>1</v>
      </c>
      <c r="T28" s="16">
        <f>F16</f>
        <v>0</v>
      </c>
      <c r="U28" s="17"/>
      <c r="V28" s="34" t="s">
        <v>45</v>
      </c>
      <c r="W28" s="35" t="s">
        <v>46</v>
      </c>
      <c r="X28" s="33">
        <v>30</v>
      </c>
    </row>
    <row r="29" spans="1:24" ht="11.1" customHeight="1" thickTop="1" thickBot="1" x14ac:dyDescent="0.55000000000000004">
      <c r="C29" s="6">
        <v>7</v>
      </c>
      <c r="D29" s="7">
        <f>IFERROR(MATCH($A$1&amp;"-"&amp;C29,[1]試合記録!$C$1:$C$553,0),"")</f>
        <v>537</v>
      </c>
      <c r="E29" s="8">
        <f t="shared" si="0"/>
        <v>1</v>
      </c>
      <c r="F29" s="9">
        <f t="shared" si="1"/>
        <v>0</v>
      </c>
      <c r="G29" s="33"/>
      <c r="H29" s="34"/>
      <c r="I29" s="35"/>
      <c r="J29" s="18"/>
      <c r="K29" s="19"/>
      <c r="L29" s="65"/>
      <c r="M29" s="59"/>
      <c r="N29" s="12"/>
      <c r="O29" s="12"/>
      <c r="P29" s="12"/>
      <c r="Q29" s="12"/>
      <c r="R29" s="61"/>
      <c r="S29" s="57"/>
      <c r="T29" s="20"/>
      <c r="U29" s="18"/>
      <c r="V29" s="34"/>
      <c r="W29" s="35"/>
      <c r="X29" s="33"/>
    </row>
    <row r="30" spans="1:24" ht="11.1" customHeight="1" thickTop="1" thickBot="1" x14ac:dyDescent="0.55000000000000004">
      <c r="C30" s="26">
        <v>2</v>
      </c>
      <c r="D30" s="7">
        <f>IFERROR(MATCH($A$1&amp;"-"&amp;C30,[1]試合記録!$C$1:$C$553,0),"")</f>
        <v>544</v>
      </c>
      <c r="E30" s="8">
        <f t="shared" si="0"/>
        <v>1</v>
      </c>
      <c r="F30" s="9">
        <f t="shared" si="1"/>
        <v>0</v>
      </c>
      <c r="G30" s="33">
        <v>15</v>
      </c>
      <c r="H30" s="34" t="s">
        <v>47</v>
      </c>
      <c r="I30" s="35" t="s">
        <v>3</v>
      </c>
      <c r="J30" s="18"/>
      <c r="K30" s="19"/>
      <c r="L30" s="48">
        <f>F21</f>
        <v>1</v>
      </c>
      <c r="M30" s="12"/>
      <c r="N30" s="12"/>
      <c r="O30" s="12"/>
      <c r="P30" s="12"/>
      <c r="Q30" s="12"/>
      <c r="R30" s="12"/>
      <c r="S30" s="50">
        <f>F25</f>
        <v>0</v>
      </c>
      <c r="T30" s="20"/>
      <c r="U30" s="18"/>
      <c r="V30" s="34" t="s">
        <v>48</v>
      </c>
      <c r="W30" s="35" t="s">
        <v>49</v>
      </c>
      <c r="X30" s="33">
        <v>31</v>
      </c>
    </row>
    <row r="31" spans="1:24" ht="11.1" customHeight="1" thickTop="1" thickBot="1" x14ac:dyDescent="0.55000000000000004">
      <c r="C31" s="26">
        <v>3</v>
      </c>
      <c r="D31" s="7">
        <f>IFERROR(MATCH($A$1&amp;"-"&amp;C31,[1]試合記録!$C$1:$C$553,0),"")</f>
        <v>545</v>
      </c>
      <c r="E31" s="8">
        <f t="shared" si="0"/>
        <v>1</v>
      </c>
      <c r="F31" s="9">
        <f t="shared" si="1"/>
        <v>0</v>
      </c>
      <c r="G31" s="33"/>
      <c r="H31" s="34"/>
      <c r="I31" s="35"/>
      <c r="J31" s="10"/>
      <c r="K31" s="21">
        <f>E9</f>
        <v>1</v>
      </c>
      <c r="L31" s="49"/>
      <c r="M31" s="12"/>
      <c r="N31" s="12"/>
      <c r="O31" s="12"/>
      <c r="P31" s="12"/>
      <c r="Q31" s="12"/>
      <c r="R31" s="12"/>
      <c r="S31" s="51"/>
      <c r="T31" s="22">
        <f>E17</f>
        <v>0</v>
      </c>
      <c r="U31" s="13"/>
      <c r="V31" s="34"/>
      <c r="W31" s="35"/>
      <c r="X31" s="33"/>
    </row>
    <row r="32" spans="1:24" ht="11.1" customHeight="1" thickTop="1" thickBot="1" x14ac:dyDescent="0.55000000000000004">
      <c r="C32" s="6">
        <v>1</v>
      </c>
      <c r="D32" s="7">
        <f>IFERROR(MATCH($A$1&amp;"-"&amp;C32,[1]試合記録!$C$1:$C$553,0),"")</f>
        <v>551</v>
      </c>
      <c r="E32" s="8">
        <f t="shared" si="0"/>
        <v>1</v>
      </c>
      <c r="F32" s="9">
        <f t="shared" si="1"/>
        <v>0</v>
      </c>
      <c r="G32" s="33">
        <v>16</v>
      </c>
      <c r="H32" s="34" t="s">
        <v>50</v>
      </c>
      <c r="I32" s="35" t="s">
        <v>43</v>
      </c>
      <c r="J32" s="14"/>
      <c r="K32" s="11">
        <f>F9</f>
        <v>0</v>
      </c>
      <c r="L32" s="12"/>
      <c r="M32" s="12"/>
      <c r="N32" s="12"/>
      <c r="O32" s="12"/>
      <c r="P32" s="12"/>
      <c r="Q32" s="12"/>
      <c r="R32" s="12"/>
      <c r="S32" s="12"/>
      <c r="T32" s="12">
        <f>F17</f>
        <v>1</v>
      </c>
      <c r="U32" s="17"/>
      <c r="V32" s="34" t="s">
        <v>51</v>
      </c>
      <c r="W32" s="35" t="s">
        <v>3</v>
      </c>
      <c r="X32" s="33">
        <v>32</v>
      </c>
    </row>
    <row r="33" spans="3:24" ht="11.1" customHeight="1" thickTop="1" x14ac:dyDescent="0.5">
      <c r="C33" s="1">
        <v>128</v>
      </c>
      <c r="D33" s="7">
        <f>IFERROR(MATCH($A$1&amp;"-"&amp;C33,[1]試合記録!$C$1:$C$553,0),"")</f>
        <v>542</v>
      </c>
      <c r="E33" s="8">
        <f t="shared" si="0"/>
        <v>0</v>
      </c>
      <c r="F33" s="9">
        <f t="shared" si="1"/>
        <v>1</v>
      </c>
      <c r="G33" s="33"/>
      <c r="H33" s="34"/>
      <c r="I33" s="35"/>
      <c r="V33" s="34"/>
      <c r="W33" s="35"/>
      <c r="X33" s="33"/>
    </row>
    <row r="34" spans="3:24" ht="11.1" customHeight="1" x14ac:dyDescent="0.5">
      <c r="C34" s="1">
        <v>129</v>
      </c>
      <c r="D34" s="7">
        <f>IFERROR(MATCH($A$1&amp;"-"&amp;C34,[1]試合記録!$C$1:$C$553,0),"")</f>
        <v>543</v>
      </c>
      <c r="E34" s="8">
        <f t="shared" si="0"/>
        <v>1</v>
      </c>
      <c r="F34" s="9">
        <f t="shared" si="1"/>
        <v>0</v>
      </c>
    </row>
    <row r="35" spans="3:24" ht="11.1" customHeight="1" x14ac:dyDescent="0.5">
      <c r="C35" s="1">
        <v>131</v>
      </c>
      <c r="D35" s="7">
        <f>IFERROR(MATCH($A$1&amp;"-"&amp;C35,[1]試合記録!$C$1:$C$553,0),"")</f>
        <v>550</v>
      </c>
      <c r="E35" s="8">
        <f t="shared" si="0"/>
        <v>0</v>
      </c>
      <c r="F35" s="9">
        <f t="shared" si="1"/>
        <v>1</v>
      </c>
    </row>
    <row r="36" spans="3:24" ht="11.1" customHeight="1" thickBot="1" x14ac:dyDescent="0.55000000000000004">
      <c r="H36" s="34" t="str">
        <f>[1]試合記録!J71</f>
        <v>菅本 直志</v>
      </c>
      <c r="I36" s="35" t="str">
        <f>[1]試合記録!K71</f>
        <v>同志社大</v>
      </c>
      <c r="J36" s="18"/>
      <c r="K36" s="28"/>
      <c r="L36" s="29"/>
      <c r="M36" s="29"/>
      <c r="N36" s="29"/>
      <c r="O36" s="29"/>
      <c r="P36" s="29"/>
      <c r="Q36" s="29"/>
      <c r="R36" s="29"/>
      <c r="S36" s="29"/>
      <c r="T36" s="30"/>
      <c r="U36" s="18"/>
      <c r="V36" s="34" t="str">
        <f>[1]試合記録!J72</f>
        <v>五十嵐 翔也</v>
      </c>
      <c r="W36" s="35" t="str">
        <f>[1]試合記録!K72</f>
        <v>天理大</v>
      </c>
    </row>
    <row r="37" spans="3:24" ht="11.1" customHeight="1" thickTop="1" thickBot="1" x14ac:dyDescent="0.55000000000000004">
      <c r="H37" s="34"/>
      <c r="I37" s="35"/>
      <c r="J37" s="10"/>
      <c r="K37" s="31">
        <f>E33</f>
        <v>0</v>
      </c>
      <c r="L37" s="29"/>
      <c r="M37" s="29"/>
      <c r="N37" s="29"/>
      <c r="O37" s="29"/>
      <c r="P37" s="29"/>
      <c r="Q37" s="29"/>
      <c r="R37" s="29"/>
      <c r="S37" s="29"/>
      <c r="T37" s="32">
        <f>E34</f>
        <v>1</v>
      </c>
      <c r="U37" s="13"/>
      <c r="V37" s="34"/>
      <c r="W37" s="35"/>
    </row>
    <row r="38" spans="3:24" ht="11.1" customHeight="1" thickTop="1" thickBot="1" x14ac:dyDescent="0.55000000000000004">
      <c r="H38" s="34" t="str">
        <f>[1]試合記録!R71</f>
        <v>山口 隆乃</v>
      </c>
      <c r="I38" s="35" t="str">
        <f>[1]試合記録!S71</f>
        <v>天理大</v>
      </c>
      <c r="J38" s="14"/>
      <c r="K38" s="28">
        <f>F33</f>
        <v>1</v>
      </c>
      <c r="L38" s="29"/>
      <c r="M38" s="29"/>
      <c r="N38" s="29"/>
      <c r="O38" s="29"/>
      <c r="P38" s="29"/>
      <c r="Q38" s="29"/>
      <c r="R38" s="29"/>
      <c r="S38" s="29"/>
      <c r="T38" s="30">
        <f>F34</f>
        <v>0</v>
      </c>
      <c r="U38" s="17"/>
      <c r="V38" s="34" t="str">
        <f>[1]試合記録!R72</f>
        <v>平田 遼弥</v>
      </c>
      <c r="W38" s="35" t="str">
        <f>[1]試合記録!S72</f>
        <v>京都産業大</v>
      </c>
    </row>
    <row r="39" spans="3:24" ht="11.1" customHeight="1" thickTop="1" x14ac:dyDescent="0.5">
      <c r="H39" s="34"/>
      <c r="I39" s="35"/>
      <c r="J39" s="18"/>
      <c r="K39" s="30"/>
      <c r="L39" s="29"/>
      <c r="M39" s="29"/>
      <c r="N39" s="29"/>
      <c r="O39" s="29"/>
      <c r="P39" s="29"/>
      <c r="Q39" s="29"/>
      <c r="R39" s="29"/>
      <c r="S39" s="29"/>
      <c r="T39" s="30"/>
      <c r="U39" s="18"/>
      <c r="V39" s="34"/>
      <c r="W39" s="35"/>
    </row>
    <row r="40" spans="3:24" ht="11.1" customHeight="1" thickBot="1" x14ac:dyDescent="0.55000000000000004">
      <c r="H40" s="66" t="str">
        <f>[1]試合記録!J79</f>
        <v>菅本 直志</v>
      </c>
      <c r="I40" s="66"/>
      <c r="J40" s="66"/>
      <c r="K40" s="66"/>
      <c r="L40" s="67">
        <f>E35</f>
        <v>0</v>
      </c>
      <c r="M40" s="67"/>
      <c r="N40" s="67"/>
      <c r="O40" s="68"/>
      <c r="P40" s="67">
        <f>F35</f>
        <v>1</v>
      </c>
      <c r="Q40" s="67"/>
      <c r="R40" s="67"/>
      <c r="S40" s="67"/>
      <c r="T40" s="69" t="str">
        <f>[1]試合記録!R79</f>
        <v>平田 遼弥</v>
      </c>
      <c r="U40" s="69"/>
      <c r="V40" s="69"/>
      <c r="W40" s="69"/>
    </row>
    <row r="41" spans="3:24" ht="11.1" customHeight="1" thickTop="1" x14ac:dyDescent="0.5">
      <c r="H41" s="66"/>
      <c r="I41" s="66"/>
      <c r="J41" s="66"/>
      <c r="K41" s="66"/>
      <c r="L41" s="29"/>
      <c r="M41" s="29"/>
      <c r="N41" s="29"/>
      <c r="O41" s="29"/>
      <c r="P41" s="29"/>
      <c r="Q41" s="29"/>
      <c r="R41" s="29"/>
      <c r="S41" s="29"/>
      <c r="T41" s="69"/>
      <c r="U41" s="69"/>
      <c r="V41" s="69"/>
      <c r="W41" s="69"/>
    </row>
  </sheetData>
  <mergeCells count="136">
    <mergeCell ref="H40:K41"/>
    <mergeCell ref="L40:O40"/>
    <mergeCell ref="P40:S40"/>
    <mergeCell ref="T40:W41"/>
    <mergeCell ref="H36:H37"/>
    <mergeCell ref="I36:I37"/>
    <mergeCell ref="V36:V37"/>
    <mergeCell ref="W36:W37"/>
    <mergeCell ref="H38:H39"/>
    <mergeCell ref="I38:I39"/>
    <mergeCell ref="V38:V39"/>
    <mergeCell ref="W38:W39"/>
    <mergeCell ref="W30:W31"/>
    <mergeCell ref="X30:X31"/>
    <mergeCell ref="G32:G33"/>
    <mergeCell ref="H32:H33"/>
    <mergeCell ref="I32:I33"/>
    <mergeCell ref="V32:V33"/>
    <mergeCell ref="W32:W33"/>
    <mergeCell ref="X32:X33"/>
    <mergeCell ref="G30:G31"/>
    <mergeCell ref="H30:H31"/>
    <mergeCell ref="I30:I31"/>
    <mergeCell ref="L30:L31"/>
    <mergeCell ref="S30:S31"/>
    <mergeCell ref="V30:V31"/>
    <mergeCell ref="W26:W27"/>
    <mergeCell ref="X26:X27"/>
    <mergeCell ref="G28:G29"/>
    <mergeCell ref="H28:H29"/>
    <mergeCell ref="I28:I29"/>
    <mergeCell ref="L28:L29"/>
    <mergeCell ref="S28:S29"/>
    <mergeCell ref="V28:V29"/>
    <mergeCell ref="W28:W29"/>
    <mergeCell ref="X28:X29"/>
    <mergeCell ref="G26:G27"/>
    <mergeCell ref="H26:H27"/>
    <mergeCell ref="I26:I27"/>
    <mergeCell ref="M26:M29"/>
    <mergeCell ref="R26:R29"/>
    <mergeCell ref="V26:V27"/>
    <mergeCell ref="X22:X23"/>
    <mergeCell ref="G24:G25"/>
    <mergeCell ref="H24:H25"/>
    <mergeCell ref="I24:I25"/>
    <mergeCell ref="V24:V25"/>
    <mergeCell ref="W24:W25"/>
    <mergeCell ref="X24:X25"/>
    <mergeCell ref="G22:G23"/>
    <mergeCell ref="H22:H23"/>
    <mergeCell ref="I22:I23"/>
    <mergeCell ref="L22:L23"/>
    <mergeCell ref="M22:M25"/>
    <mergeCell ref="R22:R25"/>
    <mergeCell ref="X18:X19"/>
    <mergeCell ref="G20:G21"/>
    <mergeCell ref="H20:H21"/>
    <mergeCell ref="I20:I21"/>
    <mergeCell ref="L20:L21"/>
    <mergeCell ref="S20:S21"/>
    <mergeCell ref="V20:V21"/>
    <mergeCell ref="W20:W21"/>
    <mergeCell ref="X20:X21"/>
    <mergeCell ref="G18:G19"/>
    <mergeCell ref="H18:H19"/>
    <mergeCell ref="I18:I19"/>
    <mergeCell ref="N18:N25"/>
    <mergeCell ref="Q18:Q25"/>
    <mergeCell ref="V18:V19"/>
    <mergeCell ref="W18:W19"/>
    <mergeCell ref="N10:N17"/>
    <mergeCell ref="Q10:Q17"/>
    <mergeCell ref="G16:G17"/>
    <mergeCell ref="H16:H17"/>
    <mergeCell ref="I16:I17"/>
    <mergeCell ref="S22:S23"/>
    <mergeCell ref="V22:V23"/>
    <mergeCell ref="W22:W23"/>
    <mergeCell ref="S12:S13"/>
    <mergeCell ref="V12:V13"/>
    <mergeCell ref="G10:G11"/>
    <mergeCell ref="H10:H11"/>
    <mergeCell ref="I10:I11"/>
    <mergeCell ref="M10:M13"/>
    <mergeCell ref="V16:V17"/>
    <mergeCell ref="W16:W17"/>
    <mergeCell ref="X16:X17"/>
    <mergeCell ref="G4:G5"/>
    <mergeCell ref="H4:H5"/>
    <mergeCell ref="I4:I5"/>
    <mergeCell ref="L4:L5"/>
    <mergeCell ref="S4:S5"/>
    <mergeCell ref="V4:V5"/>
    <mergeCell ref="W12:W13"/>
    <mergeCell ref="X12:X13"/>
    <mergeCell ref="G14:G15"/>
    <mergeCell ref="H14:H15"/>
    <mergeCell ref="I14:I15"/>
    <mergeCell ref="L14:L15"/>
    <mergeCell ref="S14:S15"/>
    <mergeCell ref="V14:V15"/>
    <mergeCell ref="W14:W15"/>
    <mergeCell ref="X14:X15"/>
    <mergeCell ref="R10:R13"/>
    <mergeCell ref="V10:V11"/>
    <mergeCell ref="W10:W11"/>
    <mergeCell ref="X10:X11"/>
    <mergeCell ref="G12:G13"/>
    <mergeCell ref="H12:H13"/>
    <mergeCell ref="I12:I13"/>
    <mergeCell ref="L12:L13"/>
    <mergeCell ref="G2:G3"/>
    <mergeCell ref="H2:H3"/>
    <mergeCell ref="I2:I3"/>
    <mergeCell ref="V2:V3"/>
    <mergeCell ref="W2:W3"/>
    <mergeCell ref="X2:X3"/>
    <mergeCell ref="W6:W7"/>
    <mergeCell ref="X6:X7"/>
    <mergeCell ref="G8:G9"/>
    <mergeCell ref="H8:H9"/>
    <mergeCell ref="I8:I9"/>
    <mergeCell ref="V8:V9"/>
    <mergeCell ref="W8:W9"/>
    <mergeCell ref="X8:X9"/>
    <mergeCell ref="W4:W5"/>
    <mergeCell ref="X4:X5"/>
    <mergeCell ref="G6:G7"/>
    <mergeCell ref="H6:H7"/>
    <mergeCell ref="I6:I7"/>
    <mergeCell ref="L6:L7"/>
    <mergeCell ref="M6:M9"/>
    <mergeCell ref="R6:R9"/>
    <mergeCell ref="S6:S7"/>
    <mergeCell ref="V6:V7"/>
  </mergeCells>
  <phoneticPr fontId="1"/>
  <conditionalFormatting sqref="J3 J7 J11 J15 J19 J23 J27 J31">
    <cfRule type="expression" dxfId="21" priority="11">
      <formula>K3=0</formula>
    </cfRule>
  </conditionalFormatting>
  <conditionalFormatting sqref="J4 J8 J12 J16 J20 J24 J28 J32">
    <cfRule type="expression" dxfId="20" priority="12">
      <formula>K4=0</formula>
    </cfRule>
  </conditionalFormatting>
  <conditionalFormatting sqref="J37">
    <cfRule type="expression" dxfId="19" priority="7">
      <formula>K37=0</formula>
    </cfRule>
  </conditionalFormatting>
  <conditionalFormatting sqref="J38">
    <cfRule type="expression" dxfId="18" priority="8">
      <formula>K38=0</formula>
    </cfRule>
  </conditionalFormatting>
  <conditionalFormatting sqref="K3 T3 K7 T7 K11 T11 K15 T15 K19 T19 K23 T23 K27 T27 K31 T31">
    <cfRule type="expression" dxfId="17" priority="17">
      <formula>SUM(K3:K4)=0</formula>
    </cfRule>
  </conditionalFormatting>
  <conditionalFormatting sqref="K3:K4 L4:L7 M6:M13 K7:K8 N10:N25 K11:K12 L12:L15 K15:K16 K19:K20 L20:L23 M22:M29 K23:K24 K27:K28 L28:L31 K31:K32">
    <cfRule type="cellIs" dxfId="16" priority="15" operator="equal">
      <formula>0</formula>
    </cfRule>
  </conditionalFormatting>
  <conditionalFormatting sqref="K37">
    <cfRule type="expression" dxfId="15" priority="10">
      <formula>SUM(K37:K38)=0</formula>
    </cfRule>
  </conditionalFormatting>
  <conditionalFormatting sqref="K37:K38">
    <cfRule type="cellIs" dxfId="14" priority="9" operator="equal">
      <formula>0</formula>
    </cfRule>
  </conditionalFormatting>
  <conditionalFormatting sqref="L4:L5 S4:S5 L12:L13 S12:S13 L20:L21 S20:S21 L28:L29 S28:S29">
    <cfRule type="expression" dxfId="13" priority="18">
      <formula>SUM(L4:L7)=0</formula>
    </cfRule>
  </conditionalFormatting>
  <conditionalFormatting sqref="L40:O40">
    <cfRule type="expression" dxfId="12" priority="1">
      <formula>SUM($M$72:$T$72)=0</formula>
    </cfRule>
  </conditionalFormatting>
  <conditionalFormatting sqref="L40:S40">
    <cfRule type="cellIs" dxfId="11" priority="2" operator="equal">
      <formula>0</formula>
    </cfRule>
  </conditionalFormatting>
  <conditionalFormatting sqref="M6:M9 R6:R9 M22:M25 R22:R25">
    <cfRule type="expression" dxfId="10" priority="19">
      <formula>SUM(M6:M13)=0</formula>
    </cfRule>
  </conditionalFormatting>
  <conditionalFormatting sqref="N10:N17 Q10:Q17">
    <cfRule type="expression" dxfId="9" priority="20">
      <formula>SUM(N10:N25)=0</formula>
    </cfRule>
  </conditionalFormatting>
  <conditionalFormatting sqref="O17">
    <cfRule type="expression" dxfId="8" priority="22">
      <formula>SUM(O17:P17)=0</formula>
    </cfRule>
  </conditionalFormatting>
  <conditionalFormatting sqref="O17:P17">
    <cfRule type="cellIs" dxfId="7" priority="21" operator="equal">
      <formula>0</formula>
    </cfRule>
  </conditionalFormatting>
  <conditionalFormatting sqref="T3:T4 S4:S7 R6:R13 T7:T8 Q10:Q25 T11:T12 S12:S15 T15:T16 T19:T20 S20:S23 R22:R29 T23:T24 T27:T28 S28:S31 T31:T32">
    <cfRule type="cellIs" dxfId="6" priority="16" operator="equal">
      <formula>0</formula>
    </cfRule>
  </conditionalFormatting>
  <conditionalFormatting sqref="T37">
    <cfRule type="expression" dxfId="5" priority="6">
      <formula>SUM(T37:T38)=0</formula>
    </cfRule>
  </conditionalFormatting>
  <conditionalFormatting sqref="T37:T38">
    <cfRule type="cellIs" dxfId="4" priority="5" operator="equal">
      <formula>0</formula>
    </cfRule>
  </conditionalFormatting>
  <conditionalFormatting sqref="U3 U7 U11 U15 U19 U23 U27 U31">
    <cfRule type="expression" dxfId="3" priority="14">
      <formula>T3=0</formula>
    </cfRule>
  </conditionalFormatting>
  <conditionalFormatting sqref="U4 U8 U12 U16 U20 U24 U28 U32">
    <cfRule type="expression" dxfId="2" priority="13">
      <formula>T4=0</formula>
    </cfRule>
  </conditionalFormatting>
  <conditionalFormatting sqref="U37">
    <cfRule type="expression" dxfId="1" priority="3">
      <formula>T37=0</formula>
    </cfRule>
  </conditionalFormatting>
  <conditionalFormatting sqref="U38">
    <cfRule type="expression" dxfId="0" priority="4">
      <formula>T38=0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100+</vt:lpstr>
      <vt:lpstr>'100+'!Print_Area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2023-08-28T02:31:09Z</cp:lastPrinted>
  <dcterms:created xsi:type="dcterms:W3CDTF">2023-08-28T02:22:52Z</dcterms:created>
  <dcterms:modified xsi:type="dcterms:W3CDTF">2023-08-28T02:33:33Z</dcterms:modified>
</cp:coreProperties>
</file>